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13_ncr:1_{4144C66A-20B3-46FE-81BB-7C3DCF260E0F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paste in" sheetId="2" r:id="rId1"/>
    <sheet name="Table 7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0" i="2" l="1"/>
  <c r="T60" i="2"/>
  <c r="V58" i="2"/>
  <c r="W58" i="2" s="1"/>
  <c r="E51" i="1" s="1"/>
  <c r="V57" i="2"/>
  <c r="W57" i="2" s="1"/>
  <c r="E30" i="1" s="1"/>
  <c r="V56" i="2"/>
  <c r="W56" i="2" s="1"/>
  <c r="E33" i="1" s="1"/>
  <c r="V55" i="2"/>
  <c r="W55" i="2" s="1"/>
  <c r="E44" i="1" s="1"/>
  <c r="V54" i="2"/>
  <c r="W54" i="2" s="1"/>
  <c r="E13" i="1" s="1"/>
  <c r="V53" i="2"/>
  <c r="W53" i="2" s="1"/>
  <c r="E11" i="1" s="1"/>
  <c r="V52" i="2"/>
  <c r="W52" i="2" s="1"/>
  <c r="E48" i="1" s="1"/>
  <c r="V51" i="2"/>
  <c r="W51" i="2" s="1"/>
  <c r="E50" i="1" s="1"/>
  <c r="V50" i="2"/>
  <c r="W50" i="2" s="1"/>
  <c r="E7" i="1" s="1"/>
  <c r="V49" i="2"/>
  <c r="W49" i="2" s="1"/>
  <c r="E15" i="1" s="1"/>
  <c r="V48" i="2"/>
  <c r="W48" i="2" s="1"/>
  <c r="E55" i="1" s="1"/>
  <c r="V47" i="2"/>
  <c r="W47" i="2" s="1"/>
  <c r="E40" i="1" s="1"/>
  <c r="V46" i="2"/>
  <c r="W46" i="2" s="1"/>
  <c r="E16" i="1" s="1"/>
  <c r="V45" i="2"/>
  <c r="W45" i="2" s="1"/>
  <c r="E53" i="1" s="1"/>
  <c r="V44" i="2"/>
  <c r="W44" i="2" s="1"/>
  <c r="E58" i="1" s="1"/>
  <c r="V43" i="2"/>
  <c r="W43" i="2" s="1"/>
  <c r="E18" i="1" s="1"/>
  <c r="V42" i="2"/>
  <c r="W42" i="2" s="1"/>
  <c r="E31" i="1" s="1"/>
  <c r="V41" i="2"/>
  <c r="W41" i="2" s="1"/>
  <c r="E35" i="1" s="1"/>
  <c r="V40" i="2"/>
  <c r="W40" i="2" s="1"/>
  <c r="E24" i="1" s="1"/>
  <c r="V39" i="2"/>
  <c r="W39" i="2" s="1"/>
  <c r="E47" i="1" s="1"/>
  <c r="V38" i="2"/>
  <c r="W38" i="2" s="1"/>
  <c r="E21" i="1" s="1"/>
  <c r="V37" i="2"/>
  <c r="W37" i="2" s="1"/>
  <c r="E10" i="1" s="1"/>
  <c r="V36" i="2"/>
  <c r="W36" i="2" s="1"/>
  <c r="E29" i="1" s="1"/>
  <c r="V35" i="2"/>
  <c r="W35" i="2" s="1"/>
  <c r="E12" i="1" s="1"/>
  <c r="V34" i="2"/>
  <c r="W34" i="2" s="1"/>
  <c r="E56" i="1" s="1"/>
  <c r="V33" i="2"/>
  <c r="W33" i="2" s="1"/>
  <c r="E38" i="1" s="1"/>
  <c r="V32" i="2"/>
  <c r="W32" i="2" s="1"/>
  <c r="E43" i="1" s="1"/>
  <c r="V31" i="2"/>
  <c r="W31" i="2" s="1"/>
  <c r="E57" i="1" s="1"/>
  <c r="V30" i="2"/>
  <c r="W30" i="2" s="1"/>
  <c r="E25" i="1" s="1"/>
  <c r="V29" i="2"/>
  <c r="W29" i="2" s="1"/>
  <c r="E39" i="1" s="1"/>
  <c r="V28" i="2"/>
  <c r="W28" i="2" s="1"/>
  <c r="E22" i="1" s="1"/>
  <c r="V27" i="2"/>
  <c r="W27" i="2" s="1"/>
  <c r="E28" i="1" s="1"/>
  <c r="V26" i="2"/>
  <c r="W26" i="2" s="1"/>
  <c r="E26" i="1" s="1"/>
  <c r="V25" i="2"/>
  <c r="W25" i="2" s="1"/>
  <c r="E27" i="1" s="1"/>
  <c r="V24" i="2"/>
  <c r="W24" i="2" s="1"/>
  <c r="E45" i="1" s="1"/>
  <c r="V23" i="2"/>
  <c r="W23" i="2" s="1"/>
  <c r="E17" i="1" s="1"/>
  <c r="V22" i="2"/>
  <c r="W22" i="2" s="1"/>
  <c r="E20" i="1" s="1"/>
  <c r="V21" i="2"/>
  <c r="W21" i="2" s="1"/>
  <c r="E46" i="1" s="1"/>
  <c r="V20" i="2"/>
  <c r="W20" i="2" s="1"/>
  <c r="E34" i="1" s="1"/>
  <c r="V19" i="2"/>
  <c r="W19" i="2" s="1"/>
  <c r="E19" i="1" s="1"/>
  <c r="V18" i="2"/>
  <c r="W18" i="2" s="1"/>
  <c r="E14" i="1" s="1"/>
  <c r="V17" i="2"/>
  <c r="W17" i="2" s="1"/>
  <c r="E49" i="1" s="1"/>
  <c r="V16" i="2"/>
  <c r="W16" i="2" s="1"/>
  <c r="E54" i="1" s="1"/>
  <c r="V15" i="2"/>
  <c r="W15" i="2" s="1"/>
  <c r="E9" i="1" s="1"/>
  <c r="V14" i="2"/>
  <c r="W14" i="2" s="1"/>
  <c r="E8" i="1" s="1"/>
  <c r="V13" i="2"/>
  <c r="W13" i="2" s="1"/>
  <c r="E41" i="1" s="1"/>
  <c r="V12" i="2"/>
  <c r="W12" i="2" s="1"/>
  <c r="E42" i="1" s="1"/>
  <c r="V11" i="2"/>
  <c r="W11" i="2" s="1"/>
  <c r="E23" i="1" s="1"/>
  <c r="V10" i="2"/>
  <c r="W10" i="2" s="1"/>
  <c r="E6" i="1" s="1"/>
  <c r="V9" i="2"/>
  <c r="W9" i="2" s="1"/>
  <c r="E32" i="1" s="1"/>
  <c r="V8" i="2"/>
  <c r="W8" i="2" s="1"/>
  <c r="E36" i="1" s="1"/>
  <c r="V7" i="2"/>
  <c r="W7" i="2" s="1"/>
  <c r="E52" i="1" s="1"/>
  <c r="V6" i="2"/>
  <c r="W6" i="2" s="1"/>
  <c r="E37" i="1" s="1"/>
  <c r="P6" i="2"/>
  <c r="Q6" i="2" s="1"/>
  <c r="D37" i="1" s="1"/>
  <c r="P7" i="2"/>
  <c r="Q7" i="2" s="1"/>
  <c r="D52" i="1" s="1"/>
  <c r="P8" i="2"/>
  <c r="Q8" i="2" s="1"/>
  <c r="D36" i="1" s="1"/>
  <c r="P9" i="2"/>
  <c r="Q9" i="2" s="1"/>
  <c r="D32" i="1" s="1"/>
  <c r="P10" i="2"/>
  <c r="Q10" i="2" s="1"/>
  <c r="D6" i="1" s="1"/>
  <c r="P11" i="2"/>
  <c r="Q11" i="2" s="1"/>
  <c r="D23" i="1" s="1"/>
  <c r="P12" i="2"/>
  <c r="Q12" i="2" s="1"/>
  <c r="D42" i="1" s="1"/>
  <c r="P13" i="2"/>
  <c r="Q13" i="2" s="1"/>
  <c r="D41" i="1" s="1"/>
  <c r="P14" i="2"/>
  <c r="Q14" i="2" s="1"/>
  <c r="D8" i="1" s="1"/>
  <c r="P15" i="2"/>
  <c r="Q15" i="2" s="1"/>
  <c r="D9" i="1" s="1"/>
  <c r="P16" i="2"/>
  <c r="Q16" i="2" s="1"/>
  <c r="D54" i="1" s="1"/>
  <c r="P17" i="2"/>
  <c r="Q17" i="2" s="1"/>
  <c r="D49" i="1" s="1"/>
  <c r="P18" i="2"/>
  <c r="Q18" i="2" s="1"/>
  <c r="D14" i="1" s="1"/>
  <c r="P19" i="2"/>
  <c r="Q19" i="2" s="1"/>
  <c r="D19" i="1" s="1"/>
  <c r="P20" i="2"/>
  <c r="Q20" i="2" s="1"/>
  <c r="D34" i="1" s="1"/>
  <c r="P21" i="2"/>
  <c r="Q21" i="2" s="1"/>
  <c r="D46" i="1" s="1"/>
  <c r="P22" i="2"/>
  <c r="Q22" i="2" s="1"/>
  <c r="D20" i="1" s="1"/>
  <c r="P23" i="2"/>
  <c r="Q23" i="2" s="1"/>
  <c r="D17" i="1" s="1"/>
  <c r="P24" i="2"/>
  <c r="Q24" i="2" s="1"/>
  <c r="D45" i="1" s="1"/>
  <c r="P25" i="2"/>
  <c r="Q25" i="2" s="1"/>
  <c r="D27" i="1" s="1"/>
  <c r="P26" i="2"/>
  <c r="Q26" i="2" s="1"/>
  <c r="D26" i="1" s="1"/>
  <c r="P27" i="2"/>
  <c r="Q27" i="2" s="1"/>
  <c r="D28" i="1" s="1"/>
  <c r="P28" i="2"/>
  <c r="Q28" i="2" s="1"/>
  <c r="D22" i="1" s="1"/>
  <c r="P29" i="2"/>
  <c r="Q29" i="2" s="1"/>
  <c r="D39" i="1" s="1"/>
  <c r="P30" i="2"/>
  <c r="Q30" i="2" s="1"/>
  <c r="D25" i="1" s="1"/>
  <c r="P31" i="2"/>
  <c r="Q31" i="2" s="1"/>
  <c r="D57" i="1" s="1"/>
  <c r="P32" i="2"/>
  <c r="Q32" i="2" s="1"/>
  <c r="D43" i="1" s="1"/>
  <c r="P33" i="2"/>
  <c r="Q33" i="2" s="1"/>
  <c r="D38" i="1" s="1"/>
  <c r="P34" i="2"/>
  <c r="Q34" i="2" s="1"/>
  <c r="D56" i="1" s="1"/>
  <c r="P35" i="2"/>
  <c r="Q35" i="2" s="1"/>
  <c r="D12" i="1" s="1"/>
  <c r="P36" i="2"/>
  <c r="Q36" i="2" s="1"/>
  <c r="D29" i="1" s="1"/>
  <c r="P37" i="2"/>
  <c r="Q37" i="2" s="1"/>
  <c r="D10" i="1" s="1"/>
  <c r="P38" i="2"/>
  <c r="Q38" i="2" s="1"/>
  <c r="D21" i="1" s="1"/>
  <c r="P39" i="2"/>
  <c r="Q39" i="2" s="1"/>
  <c r="D47" i="1" s="1"/>
  <c r="P40" i="2"/>
  <c r="Q40" i="2" s="1"/>
  <c r="D24" i="1" s="1"/>
  <c r="P41" i="2"/>
  <c r="Q41" i="2" s="1"/>
  <c r="D35" i="1" s="1"/>
  <c r="P42" i="2"/>
  <c r="Q42" i="2" s="1"/>
  <c r="D31" i="1" s="1"/>
  <c r="P43" i="2"/>
  <c r="Q43" i="2" s="1"/>
  <c r="D18" i="1" s="1"/>
  <c r="P44" i="2"/>
  <c r="Q44" i="2" s="1"/>
  <c r="D58" i="1" s="1"/>
  <c r="P45" i="2"/>
  <c r="Q45" i="2" s="1"/>
  <c r="D53" i="1" s="1"/>
  <c r="P46" i="2"/>
  <c r="Q46" i="2" s="1"/>
  <c r="D16" i="1" s="1"/>
  <c r="P47" i="2"/>
  <c r="Q47" i="2" s="1"/>
  <c r="D40" i="1" s="1"/>
  <c r="P48" i="2"/>
  <c r="Q48" i="2" s="1"/>
  <c r="D55" i="1" s="1"/>
  <c r="P49" i="2"/>
  <c r="Q49" i="2" s="1"/>
  <c r="D15" i="1" s="1"/>
  <c r="P50" i="2"/>
  <c r="Q50" i="2" s="1"/>
  <c r="D7" i="1" s="1"/>
  <c r="P51" i="2"/>
  <c r="Q51" i="2" s="1"/>
  <c r="D50" i="1" s="1"/>
  <c r="P52" i="2"/>
  <c r="Q52" i="2" s="1"/>
  <c r="D48" i="1" s="1"/>
  <c r="P53" i="2"/>
  <c r="Q53" i="2" s="1"/>
  <c r="D11" i="1" s="1"/>
  <c r="P54" i="2"/>
  <c r="Q54" i="2" s="1"/>
  <c r="D13" i="1" s="1"/>
  <c r="P55" i="2"/>
  <c r="Q55" i="2" s="1"/>
  <c r="D44" i="1" s="1"/>
  <c r="P56" i="2"/>
  <c r="Q56" i="2" s="1"/>
  <c r="D33" i="1" s="1"/>
  <c r="P57" i="2"/>
  <c r="Q57" i="2" s="1"/>
  <c r="D30" i="1" s="1"/>
  <c r="P58" i="2"/>
  <c r="Q58" i="2" s="1"/>
  <c r="D51" i="1" s="1"/>
  <c r="O60" i="2"/>
  <c r="N60" i="2"/>
  <c r="I60" i="2"/>
  <c r="H60" i="2"/>
  <c r="J58" i="2"/>
  <c r="K58" i="2" s="1"/>
  <c r="C51" i="1" s="1"/>
  <c r="J57" i="2"/>
  <c r="K57" i="2" s="1"/>
  <c r="C30" i="1" s="1"/>
  <c r="J56" i="2"/>
  <c r="K56" i="2" s="1"/>
  <c r="C33" i="1" s="1"/>
  <c r="J55" i="2"/>
  <c r="K55" i="2" s="1"/>
  <c r="C44" i="1" s="1"/>
  <c r="J54" i="2"/>
  <c r="K54" i="2" s="1"/>
  <c r="C13" i="1" s="1"/>
  <c r="J53" i="2"/>
  <c r="K53" i="2" s="1"/>
  <c r="C11" i="1" s="1"/>
  <c r="J52" i="2"/>
  <c r="K52" i="2" s="1"/>
  <c r="C48" i="1" s="1"/>
  <c r="J51" i="2"/>
  <c r="K51" i="2" s="1"/>
  <c r="C50" i="1" s="1"/>
  <c r="J50" i="2"/>
  <c r="K50" i="2" s="1"/>
  <c r="C7" i="1" s="1"/>
  <c r="J49" i="2"/>
  <c r="K49" i="2" s="1"/>
  <c r="C15" i="1" s="1"/>
  <c r="J48" i="2"/>
  <c r="K48" i="2" s="1"/>
  <c r="C55" i="1" s="1"/>
  <c r="J47" i="2"/>
  <c r="K47" i="2" s="1"/>
  <c r="C40" i="1" s="1"/>
  <c r="J46" i="2"/>
  <c r="K46" i="2" s="1"/>
  <c r="C16" i="1" s="1"/>
  <c r="J45" i="2"/>
  <c r="K45" i="2" s="1"/>
  <c r="C53" i="1" s="1"/>
  <c r="J44" i="2"/>
  <c r="K44" i="2" s="1"/>
  <c r="C58" i="1" s="1"/>
  <c r="J43" i="2"/>
  <c r="K43" i="2" s="1"/>
  <c r="C18" i="1" s="1"/>
  <c r="J42" i="2"/>
  <c r="K42" i="2" s="1"/>
  <c r="C31" i="1" s="1"/>
  <c r="J41" i="2"/>
  <c r="K41" i="2" s="1"/>
  <c r="C35" i="1" s="1"/>
  <c r="J40" i="2"/>
  <c r="K40" i="2" s="1"/>
  <c r="C24" i="1" s="1"/>
  <c r="J39" i="2"/>
  <c r="K39" i="2" s="1"/>
  <c r="C47" i="1" s="1"/>
  <c r="J38" i="2"/>
  <c r="K38" i="2" s="1"/>
  <c r="C21" i="1" s="1"/>
  <c r="J37" i="2"/>
  <c r="K37" i="2" s="1"/>
  <c r="C10" i="1" s="1"/>
  <c r="J36" i="2"/>
  <c r="K36" i="2" s="1"/>
  <c r="C29" i="1" s="1"/>
  <c r="J35" i="2"/>
  <c r="K35" i="2" s="1"/>
  <c r="C12" i="1" s="1"/>
  <c r="J34" i="2"/>
  <c r="K34" i="2" s="1"/>
  <c r="C56" i="1" s="1"/>
  <c r="J33" i="2"/>
  <c r="K33" i="2" s="1"/>
  <c r="C38" i="1" s="1"/>
  <c r="J32" i="2"/>
  <c r="K32" i="2" s="1"/>
  <c r="C43" i="1" s="1"/>
  <c r="J31" i="2"/>
  <c r="K31" i="2" s="1"/>
  <c r="C57" i="1" s="1"/>
  <c r="J30" i="2"/>
  <c r="K30" i="2" s="1"/>
  <c r="C25" i="1" s="1"/>
  <c r="J29" i="2"/>
  <c r="K29" i="2" s="1"/>
  <c r="C39" i="1" s="1"/>
  <c r="J28" i="2"/>
  <c r="K28" i="2" s="1"/>
  <c r="C22" i="1" s="1"/>
  <c r="J27" i="2"/>
  <c r="K27" i="2" s="1"/>
  <c r="C28" i="1" s="1"/>
  <c r="J26" i="2"/>
  <c r="K26" i="2" s="1"/>
  <c r="C26" i="1" s="1"/>
  <c r="J25" i="2"/>
  <c r="K25" i="2" s="1"/>
  <c r="C27" i="1" s="1"/>
  <c r="J24" i="2"/>
  <c r="K24" i="2" s="1"/>
  <c r="C45" i="1" s="1"/>
  <c r="J23" i="2"/>
  <c r="K23" i="2" s="1"/>
  <c r="C17" i="1" s="1"/>
  <c r="J22" i="2"/>
  <c r="K22" i="2" s="1"/>
  <c r="C20" i="1" s="1"/>
  <c r="J21" i="2"/>
  <c r="K21" i="2" s="1"/>
  <c r="C46" i="1" s="1"/>
  <c r="J20" i="2"/>
  <c r="K20" i="2" s="1"/>
  <c r="C34" i="1" s="1"/>
  <c r="J19" i="2"/>
  <c r="K19" i="2" s="1"/>
  <c r="C19" i="1" s="1"/>
  <c r="J18" i="2"/>
  <c r="K18" i="2" s="1"/>
  <c r="C14" i="1" s="1"/>
  <c r="J17" i="2"/>
  <c r="K17" i="2" s="1"/>
  <c r="C49" i="1" s="1"/>
  <c r="J16" i="2"/>
  <c r="K16" i="2" s="1"/>
  <c r="C54" i="1" s="1"/>
  <c r="J15" i="2"/>
  <c r="K15" i="2" s="1"/>
  <c r="C9" i="1" s="1"/>
  <c r="J14" i="2"/>
  <c r="K14" i="2" s="1"/>
  <c r="C8" i="1" s="1"/>
  <c r="J13" i="2"/>
  <c r="K13" i="2" s="1"/>
  <c r="C41" i="1" s="1"/>
  <c r="J12" i="2"/>
  <c r="K12" i="2" s="1"/>
  <c r="C42" i="1" s="1"/>
  <c r="J11" i="2"/>
  <c r="K11" i="2" s="1"/>
  <c r="C23" i="1" s="1"/>
  <c r="J10" i="2"/>
  <c r="K10" i="2" s="1"/>
  <c r="C6" i="1" s="1"/>
  <c r="J9" i="2"/>
  <c r="K9" i="2" s="1"/>
  <c r="C32" i="1" s="1"/>
  <c r="J8" i="2"/>
  <c r="K8" i="2" s="1"/>
  <c r="C36" i="1" s="1"/>
  <c r="J7" i="2"/>
  <c r="K7" i="2" s="1"/>
  <c r="C52" i="1" s="1"/>
  <c r="J6" i="2"/>
  <c r="K6" i="2" s="1"/>
  <c r="C37" i="1" s="1"/>
  <c r="C60" i="2"/>
  <c r="B60" i="2"/>
  <c r="D58" i="2"/>
  <c r="E58" i="2" s="1"/>
  <c r="B51" i="1" s="1"/>
  <c r="D57" i="2"/>
  <c r="E57" i="2" s="1"/>
  <c r="B30" i="1" s="1"/>
  <c r="D56" i="2"/>
  <c r="E56" i="2" s="1"/>
  <c r="B33" i="1" s="1"/>
  <c r="D55" i="2"/>
  <c r="E55" i="2" s="1"/>
  <c r="B44" i="1" s="1"/>
  <c r="D54" i="2"/>
  <c r="E54" i="2" s="1"/>
  <c r="B13" i="1" s="1"/>
  <c r="D53" i="2"/>
  <c r="E53" i="2" s="1"/>
  <c r="B11" i="1" s="1"/>
  <c r="D52" i="2"/>
  <c r="E52" i="2" s="1"/>
  <c r="B48" i="1" s="1"/>
  <c r="D51" i="2"/>
  <c r="E51" i="2" s="1"/>
  <c r="B50" i="1" s="1"/>
  <c r="D50" i="2"/>
  <c r="E50" i="2" s="1"/>
  <c r="B7" i="1" s="1"/>
  <c r="D49" i="2"/>
  <c r="E49" i="2" s="1"/>
  <c r="B15" i="1" s="1"/>
  <c r="D48" i="2"/>
  <c r="E48" i="2" s="1"/>
  <c r="B55" i="1" s="1"/>
  <c r="D47" i="2"/>
  <c r="E47" i="2" s="1"/>
  <c r="B40" i="1" s="1"/>
  <c r="D46" i="2"/>
  <c r="E46" i="2" s="1"/>
  <c r="B16" i="1" s="1"/>
  <c r="D45" i="2"/>
  <c r="E45" i="2" s="1"/>
  <c r="B53" i="1" s="1"/>
  <c r="D44" i="2"/>
  <c r="E44" i="2" s="1"/>
  <c r="B58" i="1" s="1"/>
  <c r="D43" i="2"/>
  <c r="E43" i="2" s="1"/>
  <c r="B18" i="1" s="1"/>
  <c r="D42" i="2"/>
  <c r="E42" i="2" s="1"/>
  <c r="B31" i="1" s="1"/>
  <c r="D41" i="2"/>
  <c r="E41" i="2" s="1"/>
  <c r="B35" i="1" s="1"/>
  <c r="D40" i="2"/>
  <c r="E40" i="2" s="1"/>
  <c r="B24" i="1" s="1"/>
  <c r="D39" i="2"/>
  <c r="E39" i="2" s="1"/>
  <c r="B47" i="1" s="1"/>
  <c r="D38" i="2"/>
  <c r="E38" i="2" s="1"/>
  <c r="B21" i="1" s="1"/>
  <c r="D37" i="2"/>
  <c r="E37" i="2" s="1"/>
  <c r="B10" i="1" s="1"/>
  <c r="D36" i="2"/>
  <c r="E36" i="2" s="1"/>
  <c r="B29" i="1" s="1"/>
  <c r="D35" i="2"/>
  <c r="E35" i="2" s="1"/>
  <c r="B12" i="1" s="1"/>
  <c r="D34" i="2"/>
  <c r="E34" i="2" s="1"/>
  <c r="B56" i="1" s="1"/>
  <c r="D33" i="2"/>
  <c r="E33" i="2" s="1"/>
  <c r="B38" i="1" s="1"/>
  <c r="D32" i="2"/>
  <c r="E32" i="2" s="1"/>
  <c r="B43" i="1" s="1"/>
  <c r="D31" i="2"/>
  <c r="E31" i="2" s="1"/>
  <c r="B57" i="1" s="1"/>
  <c r="D30" i="2"/>
  <c r="E30" i="2" s="1"/>
  <c r="B25" i="1" s="1"/>
  <c r="D29" i="2"/>
  <c r="E29" i="2" s="1"/>
  <c r="B39" i="1" s="1"/>
  <c r="D28" i="2"/>
  <c r="E28" i="2" s="1"/>
  <c r="B22" i="1" s="1"/>
  <c r="D27" i="2"/>
  <c r="E27" i="2" s="1"/>
  <c r="B28" i="1" s="1"/>
  <c r="D26" i="2"/>
  <c r="E26" i="2" s="1"/>
  <c r="B26" i="1" s="1"/>
  <c r="D25" i="2"/>
  <c r="E25" i="2" s="1"/>
  <c r="B27" i="1" s="1"/>
  <c r="D24" i="2"/>
  <c r="E24" i="2" s="1"/>
  <c r="B45" i="1" s="1"/>
  <c r="D23" i="2"/>
  <c r="E23" i="2" s="1"/>
  <c r="B17" i="1" s="1"/>
  <c r="D22" i="2"/>
  <c r="E22" i="2" s="1"/>
  <c r="B20" i="1" s="1"/>
  <c r="D21" i="2"/>
  <c r="E21" i="2" s="1"/>
  <c r="B46" i="1" s="1"/>
  <c r="D20" i="2"/>
  <c r="E20" i="2" s="1"/>
  <c r="B34" i="1" s="1"/>
  <c r="D19" i="2"/>
  <c r="E19" i="2" s="1"/>
  <c r="B19" i="1" s="1"/>
  <c r="D18" i="2"/>
  <c r="E18" i="2" s="1"/>
  <c r="B14" i="1" s="1"/>
  <c r="D17" i="2"/>
  <c r="E17" i="2" s="1"/>
  <c r="B49" i="1" s="1"/>
  <c r="D16" i="2"/>
  <c r="E16" i="2" s="1"/>
  <c r="B54" i="1" s="1"/>
  <c r="D15" i="2"/>
  <c r="E15" i="2" s="1"/>
  <c r="B9" i="1" s="1"/>
  <c r="D14" i="2"/>
  <c r="E14" i="2" s="1"/>
  <c r="B8" i="1" s="1"/>
  <c r="D13" i="2"/>
  <c r="E13" i="2" s="1"/>
  <c r="B41" i="1" s="1"/>
  <c r="D12" i="2"/>
  <c r="E12" i="2" s="1"/>
  <c r="B42" i="1" s="1"/>
  <c r="D11" i="2"/>
  <c r="E11" i="2" s="1"/>
  <c r="B23" i="1" s="1"/>
  <c r="D10" i="2"/>
  <c r="E10" i="2" s="1"/>
  <c r="B6" i="1" s="1"/>
  <c r="D9" i="2"/>
  <c r="E9" i="2" s="1"/>
  <c r="B32" i="1" s="1"/>
  <c r="D8" i="2"/>
  <c r="E8" i="2" s="1"/>
  <c r="B36" i="1" s="1"/>
  <c r="D7" i="2"/>
  <c r="E7" i="2" s="1"/>
  <c r="B52" i="1" s="1"/>
  <c r="D6" i="2"/>
  <c r="E6" i="2" s="1"/>
  <c r="B37" i="1" s="1"/>
  <c r="V60" i="2" l="1"/>
  <c r="W60" i="2" s="1"/>
  <c r="J60" i="2"/>
  <c r="K60" i="2" s="1"/>
  <c r="P60" i="2"/>
  <c r="Q60" i="2" s="1"/>
  <c r="D60" i="2"/>
  <c r="E60" i="2" s="1"/>
  <c r="E60" i="1"/>
  <c r="D60" i="1"/>
  <c r="C60" i="1"/>
  <c r="B60" i="1"/>
  <c r="H51" i="1" l="1"/>
  <c r="G51" i="1"/>
  <c r="F51" i="1"/>
  <c r="H30" i="1"/>
  <c r="G30" i="1"/>
  <c r="F30" i="1"/>
  <c r="H33" i="1"/>
  <c r="G33" i="1"/>
  <c r="F33" i="1"/>
  <c r="H44" i="1"/>
  <c r="G44" i="1"/>
  <c r="F44" i="1"/>
  <c r="H13" i="1"/>
  <c r="G13" i="1"/>
  <c r="F13" i="1"/>
  <c r="H11" i="1"/>
  <c r="G11" i="1"/>
  <c r="F11" i="1"/>
  <c r="H48" i="1"/>
  <c r="G48" i="1"/>
  <c r="F48" i="1"/>
  <c r="H50" i="1"/>
  <c r="G50" i="1"/>
  <c r="F50" i="1"/>
  <c r="H7" i="1"/>
  <c r="G7" i="1"/>
  <c r="F7" i="1"/>
  <c r="H15" i="1"/>
  <c r="G15" i="1"/>
  <c r="F15" i="1"/>
  <c r="H55" i="1"/>
  <c r="G55" i="1"/>
  <c r="F55" i="1"/>
  <c r="H40" i="1"/>
  <c r="G40" i="1"/>
  <c r="F40" i="1"/>
  <c r="H16" i="1"/>
  <c r="G16" i="1"/>
  <c r="F16" i="1"/>
  <c r="H53" i="1"/>
  <c r="G53" i="1"/>
  <c r="F53" i="1"/>
  <c r="H58" i="1"/>
  <c r="G58" i="1"/>
  <c r="H18" i="1"/>
  <c r="G18" i="1"/>
  <c r="F18" i="1"/>
  <c r="H31" i="1"/>
  <c r="G31" i="1"/>
  <c r="F31" i="1"/>
  <c r="H35" i="1"/>
  <c r="G35" i="1"/>
  <c r="F35" i="1"/>
  <c r="H24" i="1"/>
  <c r="G24" i="1"/>
  <c r="F24" i="1"/>
  <c r="H47" i="1"/>
  <c r="G47" i="1"/>
  <c r="F47" i="1"/>
  <c r="H21" i="1"/>
  <c r="G21" i="1"/>
  <c r="F21" i="1"/>
  <c r="H10" i="1"/>
  <c r="G10" i="1"/>
  <c r="F10" i="1"/>
  <c r="H29" i="1"/>
  <c r="G29" i="1"/>
  <c r="F29" i="1"/>
  <c r="H12" i="1"/>
  <c r="G12" i="1"/>
  <c r="F12" i="1"/>
  <c r="F56" i="1"/>
  <c r="H38" i="1"/>
  <c r="G38" i="1"/>
  <c r="F38" i="1"/>
  <c r="H43" i="1"/>
  <c r="G43" i="1"/>
  <c r="F43" i="1"/>
  <c r="H57" i="1"/>
  <c r="G57" i="1"/>
  <c r="F57" i="1"/>
  <c r="H25" i="1"/>
  <c r="G25" i="1"/>
  <c r="F25" i="1"/>
  <c r="H39" i="1"/>
  <c r="G39" i="1"/>
  <c r="F39" i="1"/>
  <c r="H22" i="1"/>
  <c r="G22" i="1"/>
  <c r="F22" i="1"/>
  <c r="H28" i="1"/>
  <c r="G28" i="1"/>
  <c r="F28" i="1"/>
  <c r="H26" i="1"/>
  <c r="G26" i="1"/>
  <c r="F26" i="1"/>
  <c r="H27" i="1"/>
  <c r="G27" i="1"/>
  <c r="F27" i="1"/>
  <c r="H45" i="1"/>
  <c r="G45" i="1"/>
  <c r="F45" i="1"/>
  <c r="H17" i="1"/>
  <c r="G17" i="1"/>
  <c r="F17" i="1"/>
  <c r="H20" i="1"/>
  <c r="G20" i="1"/>
  <c r="F20" i="1"/>
  <c r="H46" i="1"/>
  <c r="G46" i="1"/>
  <c r="F46" i="1"/>
  <c r="H34" i="1"/>
  <c r="G34" i="1"/>
  <c r="F34" i="1"/>
  <c r="H19" i="1"/>
  <c r="G19" i="1"/>
  <c r="F19" i="1"/>
  <c r="H14" i="1"/>
  <c r="G14" i="1"/>
  <c r="F14" i="1"/>
  <c r="H49" i="1"/>
  <c r="G49" i="1"/>
  <c r="F49" i="1"/>
  <c r="H54" i="1"/>
  <c r="G54" i="1"/>
  <c r="F54" i="1"/>
  <c r="H9" i="1"/>
  <c r="G9" i="1"/>
  <c r="F9" i="1"/>
  <c r="H8" i="1"/>
  <c r="G8" i="1"/>
  <c r="F8" i="1"/>
  <c r="H41" i="1"/>
  <c r="G41" i="1"/>
  <c r="F41" i="1"/>
  <c r="H42" i="1"/>
  <c r="G42" i="1"/>
  <c r="F42" i="1"/>
  <c r="H23" i="1"/>
  <c r="G23" i="1"/>
  <c r="F23" i="1"/>
  <c r="H6" i="1"/>
  <c r="G6" i="1"/>
  <c r="F6" i="1"/>
  <c r="H32" i="1"/>
  <c r="G32" i="1"/>
  <c r="F32" i="1"/>
  <c r="H36" i="1"/>
  <c r="G36" i="1"/>
  <c r="F36" i="1"/>
  <c r="H52" i="1"/>
  <c r="G52" i="1"/>
  <c r="F52" i="1"/>
  <c r="H60" i="1" l="1"/>
  <c r="G60" i="1"/>
  <c r="F60" i="1"/>
  <c r="H37" i="1"/>
  <c r="G37" i="1"/>
  <c r="F37" i="1"/>
</calcChain>
</file>

<file path=xl/sharedStrings.xml><?xml version="1.0" encoding="utf-8"?>
<sst xmlns="http://schemas.openxmlformats.org/spreadsheetml/2006/main" count="295" uniqueCount="67">
  <si>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</si>
  <si>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</si>
  <si>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</si>
  <si>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</si>
  <si>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</si>
  <si>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</si>
  <si>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</si>
  <si>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</si>
  <si>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</si>
  <si>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</si>
  <si>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</si>
  <si>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</si>
  <si>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</si>
  <si>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</si>
  <si>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</si>
  <si>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</si>
  <si>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</si>
  <si>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</si>
  <si>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</si>
  <si>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</si>
  <si>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</si>
  <si>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</si>
  <si>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</si>
  <si>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</si>
  <si>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</si>
  <si>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</si>
  <si>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</si>
  <si>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</si>
  <si>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</si>
  <si>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</si>
  <si>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</si>
  <si>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</si>
  <si>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</si>
  <si>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</si>
  <si>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</si>
  <si>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</si>
  <si>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</si>
  <si>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</si>
  <si>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</si>
  <si>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</si>
  <si>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</si>
  <si>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</si>
  <si>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</si>
  <si>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</si>
  <si>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</si>
  <si>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</si>
  <si>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</si>
  <si>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</si>
  <si>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</si>
  <si>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</si>
  <si>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</si>
  <si>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</si>
  <si>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</si>
  <si>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</si>
  <si>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need</t>
  </si>
  <si>
    <t>nonneed</t>
  </si>
  <si>
    <t>total</t>
  </si>
  <si>
    <t>Total</t>
  </si>
  <si>
    <t>2019-20</t>
  </si>
  <si>
    <t>math</t>
  </si>
  <si>
    <t>Table 6.  Total Grant Aid Awarded, by State (in millions of dollars): 2009-10, 2014-15, 2018-19, 2019-20</t>
  </si>
  <si>
    <t>2010-11</t>
  </si>
  <si>
    <t>2015-16</t>
  </si>
  <si>
    <t>2020-21</t>
  </si>
  <si>
    <t>1-year change (2019-20 to
 2020-21)</t>
  </si>
  <si>
    <t>5-year change (2015-16 to
2020-21)</t>
  </si>
  <si>
    <t>10-year change (2010-11 to
2020-21)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</si>
</sst>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_);_(* \(#,##0.000\);_(* &quot;-&quot;??_);_(@_)"/>
    <numFmt numFmtId="165" formatCode="_(* #,##0.0_);_(* \(#,##0.0\);_(* &quot;-&quot;??_);_(@_)"/>
    <numFmt numFmtId="166" formatCode="#,##0.000;\(#,##0.000\);&quot;-&quot;_);_(@_)"/>
    <numFmt numFmtId="167" formatCode="#,##0.0%;\-#,##0.0%;&quot;-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2" fillId="0" borderId="1" xfId="1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horizontal="center" wrapText="1"/>
    </xf>
    <xf numFmtId="0" fontId="3" fillId="0" borderId="0" xfId="0" applyFont="1" applyFill="1" applyBorder="1"/>
    <xf numFmtId="166" fontId="3" fillId="0" borderId="0" xfId="0" applyNumberFormat="1" applyFont="1" applyFill="1" applyBorder="1"/>
    <xf numFmtId="164" fontId="4" fillId="0" borderId="1" xfId="1" applyNumberFormat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center" wrapText="1"/>
    </xf>
    <xf numFmtId="165" fontId="4" fillId="0" borderId="1" xfId="1" applyNumberFormat="1" applyFont="1" applyFill="1" applyBorder="1" applyAlignment="1">
      <alignment horizontal="center" wrapText="1"/>
    </xf>
    <xf numFmtId="0" fontId="5" fillId="0" borderId="0" xfId="0" applyFont="1" applyFill="1" applyBorder="1"/>
    <xf numFmtId="0" fontId="6" fillId="0" borderId="0" xfId="0" applyFont="1"/>
    <xf numFmtId="0" fontId="4" fillId="0" borderId="0" xfId="0" applyFont="1" applyFill="1" applyBorder="1"/>
    <xf numFmtId="166" fontId="4" fillId="0" borderId="0" xfId="0" applyNumberFormat="1" applyFont="1" applyFill="1" applyBorder="1"/>
    <xf numFmtId="167" fontId="5" fillId="0" borderId="0" xfId="2" applyNumberFormat="1" applyFont="1" applyBorder="1"/>
    <xf numFmtId="167" fontId="5" fillId="0" borderId="0" xfId="2" applyNumberFormat="1" applyFont="1"/>
    <xf numFmtId="166" fontId="6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60"/>
  <sheetViews>
    <sheetView topLeftCell="H1" workbookViewId="0">
      <selection activeCell="V6" sqref="V6"/>
    </sheetView>
  </sheetViews>
  <sheetFormatPr defaultRowHeight="15" x14ac:dyDescent="0.25"/>
  <cols>
    <col min="2" max="5" width="15.28515625" customWidth="1"/>
    <col min="8" max="11" width="15.28515625" customWidth="1"/>
    <col min="14" max="17" width="15.28515625" customWidth="1"/>
    <col min="20" max="23" width="15.28515625" customWidth="1"/>
  </cols>
  <sheetData>
    <row r="3" spans="1:23" x14ac:dyDescent="0.25">
      <c r="B3">
        <v>2012</v>
      </c>
      <c r="H3">
        <v>2017</v>
      </c>
      <c r="N3">
        <v>2021</v>
      </c>
      <c r="T3">
        <v>2022</v>
      </c>
    </row>
    <row r="4" spans="1:23" x14ac:dyDescent="0.25">
      <c r="A4" s="1" t="s">
        <v>0</v>
      </c>
      <c r="B4" s="2" t="s">
        <v>54</v>
      </c>
      <c r="C4" s="2" t="s">
        <v>55</v>
      </c>
      <c r="D4" s="2" t="s">
        <v>56</v>
      </c>
      <c r="E4" s="2" t="s">
        <v>59</v>
      </c>
      <c r="G4" s="1" t="s">
        <v>0</v>
      </c>
      <c r="H4" s="2" t="s">
        <v>54</v>
      </c>
      <c r="I4" s="2" t="s">
        <v>55</v>
      </c>
      <c r="J4" s="2" t="s">
        <v>56</v>
      </c>
      <c r="K4" s="2" t="s">
        <v>59</v>
      </c>
      <c r="M4" s="1" t="s">
        <v>0</v>
      </c>
      <c r="N4" s="2" t="s">
        <v>54</v>
      </c>
      <c r="O4" s="2" t="s">
        <v>55</v>
      </c>
      <c r="P4" s="2" t="s">
        <v>56</v>
      </c>
      <c r="Q4" s="2" t="s">
        <v>59</v>
      </c>
      <c r="S4" s="1" t="s">
        <v>0</v>
      </c>
      <c r="T4" s="2" t="s">
        <v>54</v>
      </c>
      <c r="U4" s="2" t="s">
        <v>55</v>
      </c>
      <c r="V4" s="2" t="s">
        <v>56</v>
      </c>
      <c r="W4" s="2" t="s">
        <v>59</v>
      </c>
    </row>
    <row r="5" spans="1:23" x14ac:dyDescent="0.25">
      <c r="A5" s="3"/>
      <c r="B5" s="3"/>
      <c r="C5" s="3"/>
      <c r="D5" s="3"/>
      <c r="E5" s="3"/>
      <c r="G5" s="3"/>
      <c r="H5" s="3"/>
      <c r="I5" s="3"/>
      <c r="J5" s="3"/>
      <c r="K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3" x14ac:dyDescent="0.25">
      <c r="A6" s="3" t="s">
        <v>1</v>
      </c>
      <c r="B6" s="4">
        <v>16872911</v>
      </c>
      <c r="C6" s="4">
        <v>2614398</v>
      </c>
      <c r="D6" s="4">
        <f>+C6+B6</f>
        <v>19487309</v>
      </c>
      <c r="E6" s="4">
        <f>+D6/1000000</f>
        <v>19.487309</v>
      </c>
      <c r="G6" s="3" t="s">
        <v>1</v>
      </c>
      <c r="H6" s="4">
        <v>75303860</v>
      </c>
      <c r="I6" s="4">
        <v>6778974</v>
      </c>
      <c r="J6" s="4">
        <f>+I6+H6</f>
        <v>82082834</v>
      </c>
      <c r="K6" s="4">
        <f>+J6/1000000</f>
        <v>82.082834000000005</v>
      </c>
      <c r="M6" s="3" t="s">
        <v>1</v>
      </c>
      <c r="N6" s="4">
        <v>53767735</v>
      </c>
      <c r="O6" s="4">
        <v>8305372</v>
      </c>
      <c r="P6" s="4">
        <f>+O6+N6</f>
        <v>62073107</v>
      </c>
      <c r="Q6" s="4">
        <f>+P6/1000000</f>
        <v>62.073107</v>
      </c>
      <c r="S6" s="3" t="s">
        <v>1</v>
      </c>
      <c r="T6" s="4">
        <v>47130885</v>
      </c>
      <c r="U6" s="4">
        <v>9468808</v>
      </c>
      <c r="V6" s="4">
        <f>+U6+T6</f>
        <v>56599693</v>
      </c>
      <c r="W6" s="4">
        <f>+V6/1000000</f>
        <v>56.599693000000002</v>
      </c>
    </row>
    <row r="7" spans="1:23" x14ac:dyDescent="0.25">
      <c r="A7" s="3" t="s">
        <v>2</v>
      </c>
      <c r="B7" s="4">
        <v>2829112</v>
      </c>
      <c r="C7" s="4">
        <v>2996011</v>
      </c>
      <c r="D7" s="4">
        <f t="shared" ref="D7:D60" si="0">+C7+B7</f>
        <v>5825123</v>
      </c>
      <c r="E7" s="4">
        <f t="shared" ref="E7:E60" si="1">+D7/1000000</f>
        <v>5.8251229999999996</v>
      </c>
      <c r="G7" s="3" t="s">
        <v>2</v>
      </c>
      <c r="H7" s="4">
        <v>5729597</v>
      </c>
      <c r="I7" s="4">
        <v>11265201</v>
      </c>
      <c r="J7" s="4">
        <f t="shared" ref="J7:J58" si="2">+I7+H7</f>
        <v>16994798</v>
      </c>
      <c r="K7" s="4">
        <f t="shared" ref="K7:K60" si="3">+J7/1000000</f>
        <v>16.994797999999999</v>
      </c>
      <c r="M7" s="3" t="s">
        <v>2</v>
      </c>
      <c r="N7" s="4">
        <v>5836192</v>
      </c>
      <c r="O7" s="4">
        <v>9334253</v>
      </c>
      <c r="P7" s="4">
        <f t="shared" ref="P7:P58" si="4">+O7+N7</f>
        <v>15170445</v>
      </c>
      <c r="Q7" s="4">
        <f t="shared" ref="Q7:Q60" si="5">+P7/1000000</f>
        <v>15.170445000000001</v>
      </c>
      <c r="S7" s="3" t="s">
        <v>2</v>
      </c>
      <c r="T7" s="4">
        <v>5667607</v>
      </c>
      <c r="U7" s="4">
        <v>9194559</v>
      </c>
      <c r="V7" s="4">
        <f t="shared" ref="V7:V58" si="6">+U7+T7</f>
        <v>14862166</v>
      </c>
      <c r="W7" s="4">
        <f t="shared" ref="W7:W60" si="7">+V7/1000000</f>
        <v>14.862166</v>
      </c>
    </row>
    <row r="8" spans="1:23" x14ac:dyDescent="0.25">
      <c r="A8" s="3" t="s">
        <v>3</v>
      </c>
      <c r="B8" s="4">
        <v>15865095</v>
      </c>
      <c r="C8" s="4">
        <v>0</v>
      </c>
      <c r="D8" s="4">
        <f t="shared" si="0"/>
        <v>15865095</v>
      </c>
      <c r="E8" s="4">
        <f t="shared" si="1"/>
        <v>15.865095</v>
      </c>
      <c r="G8" s="3" t="s">
        <v>3</v>
      </c>
      <c r="H8" s="4">
        <v>22568109</v>
      </c>
      <c r="I8" s="4">
        <v>0</v>
      </c>
      <c r="J8" s="4">
        <f t="shared" si="2"/>
        <v>22568109</v>
      </c>
      <c r="K8" s="4">
        <f t="shared" si="3"/>
        <v>22.568109</v>
      </c>
      <c r="M8" s="3" t="s">
        <v>3</v>
      </c>
      <c r="N8" s="4">
        <v>47169612</v>
      </c>
      <c r="O8" s="4">
        <v>0</v>
      </c>
      <c r="P8" s="4">
        <f t="shared" si="4"/>
        <v>47169612</v>
      </c>
      <c r="Q8" s="4">
        <f t="shared" si="5"/>
        <v>47.169612000000001</v>
      </c>
      <c r="S8" s="3" t="s">
        <v>3</v>
      </c>
      <c r="T8" s="4">
        <v>57703597</v>
      </c>
      <c r="U8" s="4">
        <v>0</v>
      </c>
      <c r="V8" s="4">
        <f t="shared" si="6"/>
        <v>57703597</v>
      </c>
      <c r="W8" s="4">
        <f t="shared" si="7"/>
        <v>57.703597000000002</v>
      </c>
    </row>
    <row r="9" spans="1:23" x14ac:dyDescent="0.25">
      <c r="A9" s="3" t="s">
        <v>4</v>
      </c>
      <c r="B9" s="4">
        <v>8806312</v>
      </c>
      <c r="C9" s="4">
        <v>146582707</v>
      </c>
      <c r="D9" s="4">
        <f t="shared" si="0"/>
        <v>155389019</v>
      </c>
      <c r="E9" s="4">
        <f t="shared" si="1"/>
        <v>155.38901899999999</v>
      </c>
      <c r="G9" s="3" t="s">
        <v>4</v>
      </c>
      <c r="H9" s="4">
        <v>9162670</v>
      </c>
      <c r="I9" s="4">
        <v>108984604</v>
      </c>
      <c r="J9" s="4">
        <f t="shared" si="2"/>
        <v>118147274</v>
      </c>
      <c r="K9" s="4">
        <f t="shared" si="3"/>
        <v>118.147274</v>
      </c>
      <c r="M9" s="3" t="s">
        <v>4</v>
      </c>
      <c r="N9" s="4">
        <v>282691</v>
      </c>
      <c r="O9" s="4">
        <v>118799902</v>
      </c>
      <c r="P9" s="4">
        <f t="shared" si="4"/>
        <v>119082593</v>
      </c>
      <c r="Q9" s="4">
        <f t="shared" si="5"/>
        <v>119.082593</v>
      </c>
      <c r="S9" s="3" t="s">
        <v>4</v>
      </c>
      <c r="T9" s="4">
        <v>187500</v>
      </c>
      <c r="U9" s="4">
        <v>102787894</v>
      </c>
      <c r="V9" s="4">
        <f t="shared" si="6"/>
        <v>102975394</v>
      </c>
      <c r="W9" s="4">
        <f t="shared" si="7"/>
        <v>102.97539399999999</v>
      </c>
    </row>
    <row r="10" spans="1:23" x14ac:dyDescent="0.25">
      <c r="A10" s="3" t="s">
        <v>5</v>
      </c>
      <c r="B10" s="4">
        <v>1492492025</v>
      </c>
      <c r="C10" s="4">
        <v>2419167</v>
      </c>
      <c r="D10" s="4">
        <f t="shared" si="0"/>
        <v>1494911192</v>
      </c>
      <c r="E10" s="4">
        <f t="shared" si="1"/>
        <v>1494.911192</v>
      </c>
      <c r="G10" s="3" t="s">
        <v>5</v>
      </c>
      <c r="H10" s="4">
        <v>2018883964</v>
      </c>
      <c r="I10" s="4">
        <v>2443993</v>
      </c>
      <c r="J10" s="4">
        <f t="shared" si="2"/>
        <v>2021327957</v>
      </c>
      <c r="K10" s="4">
        <f t="shared" si="3"/>
        <v>2021.327957</v>
      </c>
      <c r="M10" s="3" t="s">
        <v>5</v>
      </c>
      <c r="N10" s="4">
        <v>2355708567</v>
      </c>
      <c r="O10" s="4">
        <v>2197778</v>
      </c>
      <c r="P10" s="4">
        <f t="shared" si="4"/>
        <v>2357906345</v>
      </c>
      <c r="Q10" s="4">
        <f t="shared" si="5"/>
        <v>2357.9063449999999</v>
      </c>
      <c r="S10" s="3" t="s">
        <v>5</v>
      </c>
      <c r="T10" s="4">
        <v>2338206890</v>
      </c>
      <c r="U10" s="4">
        <v>1581164</v>
      </c>
      <c r="V10" s="4">
        <f t="shared" si="6"/>
        <v>2339788054</v>
      </c>
      <c r="W10" s="4">
        <f t="shared" si="7"/>
        <v>2339.7880540000001</v>
      </c>
    </row>
    <row r="11" spans="1:23" x14ac:dyDescent="0.25">
      <c r="A11" s="3" t="s">
        <v>6</v>
      </c>
      <c r="B11" s="4">
        <v>74344504</v>
      </c>
      <c r="C11" s="4">
        <v>364922</v>
      </c>
      <c r="D11" s="4">
        <f t="shared" si="0"/>
        <v>74709426</v>
      </c>
      <c r="E11" s="4">
        <f t="shared" si="1"/>
        <v>74.709425999999993</v>
      </c>
      <c r="G11" s="3" t="s">
        <v>6</v>
      </c>
      <c r="H11" s="4">
        <v>124530022</v>
      </c>
      <c r="I11" s="4">
        <v>5787747</v>
      </c>
      <c r="J11" s="4">
        <f t="shared" si="2"/>
        <v>130317769</v>
      </c>
      <c r="K11" s="4">
        <f t="shared" si="3"/>
        <v>130.317769</v>
      </c>
      <c r="M11" s="3" t="s">
        <v>6</v>
      </c>
      <c r="N11" s="4">
        <v>167856373</v>
      </c>
      <c r="O11" s="4">
        <v>1143493</v>
      </c>
      <c r="P11" s="4">
        <f t="shared" si="4"/>
        <v>168999866</v>
      </c>
      <c r="Q11" s="4">
        <f t="shared" si="5"/>
        <v>168.999866</v>
      </c>
      <c r="S11" s="3" t="s">
        <v>6</v>
      </c>
      <c r="T11" s="4">
        <v>183195367</v>
      </c>
      <c r="U11" s="4">
        <v>1282745</v>
      </c>
      <c r="V11" s="4">
        <f t="shared" si="6"/>
        <v>184478112</v>
      </c>
      <c r="W11" s="4">
        <f t="shared" si="7"/>
        <v>184.47811200000001</v>
      </c>
    </row>
    <row r="12" spans="1:23" x14ac:dyDescent="0.25">
      <c r="A12" s="3" t="s">
        <v>7</v>
      </c>
      <c r="B12" s="4">
        <v>52211126</v>
      </c>
      <c r="C12" s="4">
        <v>310000</v>
      </c>
      <c r="D12" s="4">
        <f t="shared" si="0"/>
        <v>52521126</v>
      </c>
      <c r="E12" s="4">
        <f t="shared" si="1"/>
        <v>52.521126000000002</v>
      </c>
      <c r="G12" s="3" t="s">
        <v>7</v>
      </c>
      <c r="H12" s="4">
        <v>35499694</v>
      </c>
      <c r="I12" s="4">
        <v>214491</v>
      </c>
      <c r="J12" s="4">
        <f t="shared" si="2"/>
        <v>35714185</v>
      </c>
      <c r="K12" s="4">
        <f t="shared" si="3"/>
        <v>35.714185000000001</v>
      </c>
      <c r="M12" s="3" t="s">
        <v>7</v>
      </c>
      <c r="N12" s="4">
        <v>32540232</v>
      </c>
      <c r="O12" s="4">
        <v>407500</v>
      </c>
      <c r="P12" s="4">
        <f t="shared" si="4"/>
        <v>32947732</v>
      </c>
      <c r="Q12" s="4">
        <f t="shared" si="5"/>
        <v>32.947732000000002</v>
      </c>
      <c r="S12" s="3" t="s">
        <v>7</v>
      </c>
      <c r="T12" s="4">
        <v>33287303</v>
      </c>
      <c r="U12" s="4">
        <v>410000</v>
      </c>
      <c r="V12" s="4">
        <f t="shared" si="6"/>
        <v>33697303</v>
      </c>
      <c r="W12" s="4">
        <f t="shared" si="7"/>
        <v>33.697302999999998</v>
      </c>
    </row>
    <row r="13" spans="1:23" x14ac:dyDescent="0.25">
      <c r="A13" s="3" t="s">
        <v>8</v>
      </c>
      <c r="B13" s="4">
        <v>13990331</v>
      </c>
      <c r="C13" s="4">
        <v>7011769</v>
      </c>
      <c r="D13" s="4">
        <f t="shared" si="0"/>
        <v>21002100</v>
      </c>
      <c r="E13" s="4">
        <f t="shared" si="1"/>
        <v>21.002099999999999</v>
      </c>
      <c r="G13" s="3" t="s">
        <v>8</v>
      </c>
      <c r="H13" s="4">
        <v>13749950</v>
      </c>
      <c r="I13" s="4">
        <v>11429153</v>
      </c>
      <c r="J13" s="4">
        <f t="shared" si="2"/>
        <v>25179103</v>
      </c>
      <c r="K13" s="4">
        <f t="shared" si="3"/>
        <v>25.179103000000001</v>
      </c>
      <c r="M13" s="3" t="s">
        <v>8</v>
      </c>
      <c r="N13" s="4">
        <v>15472420</v>
      </c>
      <c r="O13" s="4">
        <v>12742282</v>
      </c>
      <c r="P13" s="4">
        <f t="shared" si="4"/>
        <v>28214702</v>
      </c>
      <c r="Q13" s="4">
        <f t="shared" si="5"/>
        <v>28.214701999999999</v>
      </c>
      <c r="S13" s="3" t="s">
        <v>8</v>
      </c>
      <c r="T13" s="4">
        <v>16396700</v>
      </c>
      <c r="U13" s="4">
        <v>17703100</v>
      </c>
      <c r="V13" s="4">
        <f t="shared" si="6"/>
        <v>34099800</v>
      </c>
      <c r="W13" s="4">
        <f t="shared" si="7"/>
        <v>34.099800000000002</v>
      </c>
    </row>
    <row r="14" spans="1:23" x14ac:dyDescent="0.25">
      <c r="A14" s="3" t="s">
        <v>9</v>
      </c>
      <c r="B14" s="4">
        <v>151246972</v>
      </c>
      <c r="C14" s="4">
        <v>339558180</v>
      </c>
      <c r="D14" s="4">
        <f t="shared" si="0"/>
        <v>490805152</v>
      </c>
      <c r="E14" s="4">
        <f t="shared" si="1"/>
        <v>490.80515200000002</v>
      </c>
      <c r="G14" s="3" t="s">
        <v>9</v>
      </c>
      <c r="H14" s="4">
        <v>166991016</v>
      </c>
      <c r="I14" s="4">
        <v>229215631</v>
      </c>
      <c r="J14" s="4">
        <f t="shared" si="2"/>
        <v>396206647</v>
      </c>
      <c r="K14" s="4">
        <f t="shared" si="3"/>
        <v>396.20664699999998</v>
      </c>
      <c r="M14" s="3" t="s">
        <v>9</v>
      </c>
      <c r="N14" s="4">
        <v>290835723</v>
      </c>
      <c r="O14" s="4">
        <v>693290617</v>
      </c>
      <c r="P14" s="4">
        <f t="shared" si="4"/>
        <v>984126340</v>
      </c>
      <c r="Q14" s="4">
        <f t="shared" si="5"/>
        <v>984.12634000000003</v>
      </c>
      <c r="S14" s="3" t="s">
        <v>9</v>
      </c>
      <c r="T14" s="4">
        <v>291918725</v>
      </c>
      <c r="U14" s="4">
        <v>668918646</v>
      </c>
      <c r="V14" s="4">
        <f t="shared" si="6"/>
        <v>960837371</v>
      </c>
      <c r="W14" s="4">
        <f t="shared" si="7"/>
        <v>960.83737099999996</v>
      </c>
    </row>
    <row r="15" spans="1:23" x14ac:dyDescent="0.25">
      <c r="A15" s="3" t="s">
        <v>10</v>
      </c>
      <c r="B15" s="4">
        <v>0</v>
      </c>
      <c r="C15" s="4">
        <v>561020302</v>
      </c>
      <c r="D15" s="4">
        <f t="shared" si="0"/>
        <v>561020302</v>
      </c>
      <c r="E15" s="4">
        <f t="shared" si="1"/>
        <v>561.02030200000002</v>
      </c>
      <c r="G15" s="3" t="s">
        <v>10</v>
      </c>
      <c r="H15" s="4">
        <v>0</v>
      </c>
      <c r="I15" s="4">
        <v>728853019</v>
      </c>
      <c r="J15" s="4">
        <f t="shared" si="2"/>
        <v>728853019</v>
      </c>
      <c r="K15" s="4">
        <f t="shared" si="3"/>
        <v>728.85301900000002</v>
      </c>
      <c r="M15" s="3" t="s">
        <v>10</v>
      </c>
      <c r="N15" s="4">
        <v>392383</v>
      </c>
      <c r="O15" s="4">
        <v>917492911</v>
      </c>
      <c r="P15" s="4">
        <f t="shared" si="4"/>
        <v>917885294</v>
      </c>
      <c r="Q15" s="4">
        <f t="shared" si="5"/>
        <v>917.88529400000004</v>
      </c>
      <c r="S15" s="3" t="s">
        <v>10</v>
      </c>
      <c r="T15" s="4">
        <v>750741</v>
      </c>
      <c r="U15" s="4">
        <v>914300794</v>
      </c>
      <c r="V15" s="4">
        <f t="shared" si="6"/>
        <v>915051535</v>
      </c>
      <c r="W15" s="4">
        <f t="shared" si="7"/>
        <v>915.05153499999994</v>
      </c>
    </row>
    <row r="16" spans="1:23" x14ac:dyDescent="0.25">
      <c r="A16" s="3" t="s">
        <v>11</v>
      </c>
      <c r="B16" s="4">
        <v>3773784</v>
      </c>
      <c r="C16" s="4">
        <v>0</v>
      </c>
      <c r="D16" s="4">
        <f t="shared" si="0"/>
        <v>3773784</v>
      </c>
      <c r="E16" s="4">
        <f t="shared" si="1"/>
        <v>3.773784</v>
      </c>
      <c r="G16" s="3" t="s">
        <v>11</v>
      </c>
      <c r="H16" s="4">
        <v>3284989</v>
      </c>
      <c r="I16" s="4">
        <v>0</v>
      </c>
      <c r="J16" s="4">
        <f t="shared" si="2"/>
        <v>3284989</v>
      </c>
      <c r="K16" s="4">
        <f t="shared" si="3"/>
        <v>3.2849889999999999</v>
      </c>
      <c r="M16" s="3" t="s">
        <v>11</v>
      </c>
      <c r="N16" s="4">
        <v>5933657</v>
      </c>
      <c r="O16" s="4">
        <v>0</v>
      </c>
      <c r="P16" s="4">
        <f t="shared" si="4"/>
        <v>5933657</v>
      </c>
      <c r="Q16" s="4">
        <f t="shared" si="5"/>
        <v>5.9336570000000002</v>
      </c>
      <c r="S16" s="3" t="s">
        <v>11</v>
      </c>
      <c r="T16" s="4">
        <v>7884100</v>
      </c>
      <c r="U16" s="4">
        <v>0</v>
      </c>
      <c r="V16" s="4">
        <f t="shared" si="6"/>
        <v>7884100</v>
      </c>
      <c r="W16" s="4">
        <f t="shared" si="7"/>
        <v>7.8841000000000001</v>
      </c>
    </row>
    <row r="17" spans="1:23" x14ac:dyDescent="0.25">
      <c r="A17" s="3" t="s">
        <v>12</v>
      </c>
      <c r="B17" s="4">
        <v>1780740</v>
      </c>
      <c r="C17" s="4">
        <v>4506203</v>
      </c>
      <c r="D17" s="4">
        <f t="shared" si="0"/>
        <v>6286943</v>
      </c>
      <c r="E17" s="4">
        <f t="shared" si="1"/>
        <v>6.2869429999999999</v>
      </c>
      <c r="G17" s="3" t="s">
        <v>12</v>
      </c>
      <c r="H17" s="4">
        <v>9919549</v>
      </c>
      <c r="I17" s="4">
        <v>184787</v>
      </c>
      <c r="J17" s="4">
        <f t="shared" si="2"/>
        <v>10104336</v>
      </c>
      <c r="K17" s="4">
        <f t="shared" si="3"/>
        <v>10.104336</v>
      </c>
      <c r="M17" s="3" t="s">
        <v>12</v>
      </c>
      <c r="N17" s="4">
        <v>20146991</v>
      </c>
      <c r="O17" s="4">
        <v>209394</v>
      </c>
      <c r="P17" s="4">
        <f t="shared" si="4"/>
        <v>20356385</v>
      </c>
      <c r="Q17" s="4">
        <f t="shared" si="5"/>
        <v>20.356385</v>
      </c>
      <c r="S17" s="3" t="s">
        <v>12</v>
      </c>
      <c r="T17" s="4">
        <v>20112087</v>
      </c>
      <c r="U17" s="4">
        <v>248794</v>
      </c>
      <c r="V17" s="4">
        <f t="shared" si="6"/>
        <v>20360881</v>
      </c>
      <c r="W17" s="4">
        <f t="shared" si="7"/>
        <v>20.360880999999999</v>
      </c>
    </row>
    <row r="18" spans="1:23" x14ac:dyDescent="0.25">
      <c r="A18" s="3" t="s">
        <v>13</v>
      </c>
      <c r="B18" s="4">
        <v>411729161</v>
      </c>
      <c r="C18" s="4">
        <v>19521440</v>
      </c>
      <c r="D18" s="4">
        <f t="shared" si="0"/>
        <v>431250601</v>
      </c>
      <c r="E18" s="4">
        <f t="shared" si="1"/>
        <v>431.25060100000002</v>
      </c>
      <c r="G18" s="3" t="s">
        <v>13</v>
      </c>
      <c r="H18" s="4">
        <v>346533066</v>
      </c>
      <c r="I18" s="4">
        <v>981452</v>
      </c>
      <c r="J18" s="4">
        <f t="shared" si="2"/>
        <v>347514518</v>
      </c>
      <c r="K18" s="4">
        <f t="shared" si="3"/>
        <v>347.51451800000001</v>
      </c>
      <c r="M18" s="3" t="s">
        <v>13</v>
      </c>
      <c r="N18" s="4">
        <v>440680476</v>
      </c>
      <c r="O18" s="4">
        <v>789598</v>
      </c>
      <c r="P18" s="4">
        <f t="shared" si="4"/>
        <v>441470074</v>
      </c>
      <c r="Q18" s="4">
        <f t="shared" si="5"/>
        <v>441.47007400000001</v>
      </c>
      <c r="S18" s="3" t="s">
        <v>13</v>
      </c>
      <c r="T18" s="4">
        <v>467813429</v>
      </c>
      <c r="U18" s="4">
        <v>828147</v>
      </c>
      <c r="V18" s="4">
        <f t="shared" si="6"/>
        <v>468641576</v>
      </c>
      <c r="W18" s="4">
        <f t="shared" si="7"/>
        <v>468.64157599999999</v>
      </c>
    </row>
    <row r="19" spans="1:23" x14ac:dyDescent="0.25">
      <c r="A19" s="3" t="s">
        <v>14</v>
      </c>
      <c r="B19" s="4">
        <v>250327309</v>
      </c>
      <c r="C19" s="4">
        <v>8584839</v>
      </c>
      <c r="D19" s="4">
        <f t="shared" si="0"/>
        <v>258912148</v>
      </c>
      <c r="E19" s="4">
        <f t="shared" si="1"/>
        <v>258.912148</v>
      </c>
      <c r="G19" s="3" t="s">
        <v>14</v>
      </c>
      <c r="H19" s="4">
        <v>297922999</v>
      </c>
      <c r="I19" s="4">
        <v>5903432</v>
      </c>
      <c r="J19" s="4">
        <f t="shared" si="2"/>
        <v>303826431</v>
      </c>
      <c r="K19" s="4">
        <f t="shared" si="3"/>
        <v>303.82643100000001</v>
      </c>
      <c r="M19" s="3" t="s">
        <v>14</v>
      </c>
      <c r="N19" s="4">
        <v>303520883</v>
      </c>
      <c r="O19" s="4">
        <v>11481202</v>
      </c>
      <c r="P19" s="4">
        <f t="shared" si="4"/>
        <v>315002085</v>
      </c>
      <c r="Q19" s="4">
        <f t="shared" si="5"/>
        <v>315.00208500000002</v>
      </c>
      <c r="S19" s="3" t="s">
        <v>14</v>
      </c>
      <c r="T19" s="4">
        <v>279728686</v>
      </c>
      <c r="U19" s="4">
        <v>12334961</v>
      </c>
      <c r="V19" s="4">
        <f t="shared" si="6"/>
        <v>292063647</v>
      </c>
      <c r="W19" s="4">
        <f t="shared" si="7"/>
        <v>292.063647</v>
      </c>
    </row>
    <row r="20" spans="1:23" x14ac:dyDescent="0.25">
      <c r="A20" s="3" t="s">
        <v>15</v>
      </c>
      <c r="B20" s="4">
        <v>52406778</v>
      </c>
      <c r="C20" s="4">
        <v>5194841</v>
      </c>
      <c r="D20" s="4">
        <f t="shared" si="0"/>
        <v>57601619</v>
      </c>
      <c r="E20" s="4">
        <f t="shared" si="1"/>
        <v>57.601618999999999</v>
      </c>
      <c r="G20" s="3" t="s">
        <v>15</v>
      </c>
      <c r="H20" s="4">
        <v>61175661</v>
      </c>
      <c r="I20" s="4">
        <v>5215889</v>
      </c>
      <c r="J20" s="4">
        <f t="shared" si="2"/>
        <v>66391550</v>
      </c>
      <c r="K20" s="4">
        <f t="shared" si="3"/>
        <v>66.391549999999995</v>
      </c>
      <c r="M20" s="3" t="s">
        <v>15</v>
      </c>
      <c r="N20" s="4">
        <v>56820889</v>
      </c>
      <c r="O20" s="4">
        <v>24438847</v>
      </c>
      <c r="P20" s="4">
        <f t="shared" si="4"/>
        <v>81259736</v>
      </c>
      <c r="Q20" s="4">
        <f t="shared" si="5"/>
        <v>81.259736000000004</v>
      </c>
      <c r="S20" s="3" t="s">
        <v>15</v>
      </c>
      <c r="T20" s="4">
        <v>59441832</v>
      </c>
      <c r="U20" s="4">
        <v>27526487</v>
      </c>
      <c r="V20" s="4">
        <f t="shared" si="6"/>
        <v>86968319</v>
      </c>
      <c r="W20" s="4">
        <f t="shared" si="7"/>
        <v>86.968318999999994</v>
      </c>
    </row>
    <row r="21" spans="1:23" x14ac:dyDescent="0.25">
      <c r="A21" s="3" t="s">
        <v>16</v>
      </c>
      <c r="B21" s="4">
        <v>17826185</v>
      </c>
      <c r="C21" s="4">
        <v>118500</v>
      </c>
      <c r="D21" s="4">
        <f t="shared" si="0"/>
        <v>17944685</v>
      </c>
      <c r="E21" s="4">
        <f t="shared" si="1"/>
        <v>17.944685</v>
      </c>
      <c r="G21" s="3" t="s">
        <v>16</v>
      </c>
      <c r="H21" s="4">
        <v>17250646</v>
      </c>
      <c r="I21" s="4">
        <v>0</v>
      </c>
      <c r="J21" s="4">
        <f t="shared" si="2"/>
        <v>17250646</v>
      </c>
      <c r="K21" s="4">
        <f t="shared" si="3"/>
        <v>17.250646</v>
      </c>
      <c r="M21" s="3" t="s">
        <v>16</v>
      </c>
      <c r="N21" s="4">
        <v>17873566</v>
      </c>
      <c r="O21" s="4">
        <v>0</v>
      </c>
      <c r="P21" s="4">
        <f t="shared" si="4"/>
        <v>17873566</v>
      </c>
      <c r="Q21" s="4">
        <f t="shared" si="5"/>
        <v>17.873566</v>
      </c>
      <c r="S21" s="3" t="s">
        <v>16</v>
      </c>
      <c r="T21" s="4">
        <v>25725346</v>
      </c>
      <c r="U21" s="4">
        <v>112929</v>
      </c>
      <c r="V21" s="4">
        <f t="shared" si="6"/>
        <v>25838275</v>
      </c>
      <c r="W21" s="4">
        <f t="shared" si="7"/>
        <v>25.838274999999999</v>
      </c>
    </row>
    <row r="22" spans="1:23" x14ac:dyDescent="0.25">
      <c r="A22" s="3" t="s">
        <v>17</v>
      </c>
      <c r="B22" s="4">
        <v>89907571</v>
      </c>
      <c r="C22" s="4">
        <v>104892589</v>
      </c>
      <c r="D22" s="4">
        <f t="shared" si="0"/>
        <v>194800160</v>
      </c>
      <c r="E22" s="4">
        <f t="shared" si="1"/>
        <v>194.80016000000001</v>
      </c>
      <c r="G22" s="3" t="s">
        <v>17</v>
      </c>
      <c r="H22" s="4">
        <v>98754612</v>
      </c>
      <c r="I22" s="4">
        <v>123000787</v>
      </c>
      <c r="J22" s="4">
        <f t="shared" si="2"/>
        <v>221755399</v>
      </c>
      <c r="K22" s="4">
        <f t="shared" si="3"/>
        <v>221.75539900000001</v>
      </c>
      <c r="M22" s="3" t="s">
        <v>17</v>
      </c>
      <c r="N22" s="4">
        <v>125368734</v>
      </c>
      <c r="O22" s="4">
        <v>145871021</v>
      </c>
      <c r="P22" s="4">
        <f t="shared" si="4"/>
        <v>271239755</v>
      </c>
      <c r="Q22" s="4">
        <f t="shared" si="5"/>
        <v>271.239755</v>
      </c>
      <c r="S22" s="3" t="s">
        <v>17</v>
      </c>
      <c r="T22" s="4">
        <v>140455586</v>
      </c>
      <c r="U22" s="4">
        <v>150381853</v>
      </c>
      <c r="V22" s="4">
        <f t="shared" si="6"/>
        <v>290837439</v>
      </c>
      <c r="W22" s="4">
        <f t="shared" si="7"/>
        <v>290.83743900000002</v>
      </c>
    </row>
    <row r="23" spans="1:23" x14ac:dyDescent="0.25">
      <c r="A23" s="3" t="s">
        <v>18</v>
      </c>
      <c r="B23" s="4">
        <v>26982911</v>
      </c>
      <c r="C23" s="4">
        <v>171730184</v>
      </c>
      <c r="D23" s="4">
        <f t="shared" si="0"/>
        <v>198713095</v>
      </c>
      <c r="E23" s="4">
        <f t="shared" si="1"/>
        <v>198.71309500000001</v>
      </c>
      <c r="G23" s="3" t="s">
        <v>18</v>
      </c>
      <c r="H23" s="4">
        <v>26401268</v>
      </c>
      <c r="I23" s="4">
        <v>201680504</v>
      </c>
      <c r="J23" s="4">
        <f t="shared" si="2"/>
        <v>228081772</v>
      </c>
      <c r="K23" s="4">
        <f t="shared" si="3"/>
        <v>228.081772</v>
      </c>
      <c r="M23" s="3" t="s">
        <v>18</v>
      </c>
      <c r="N23" s="4">
        <v>29358408</v>
      </c>
      <c r="O23" s="4">
        <v>320540777</v>
      </c>
      <c r="P23" s="4">
        <f t="shared" si="4"/>
        <v>349899185</v>
      </c>
      <c r="Q23" s="4">
        <f t="shared" si="5"/>
        <v>349.89918499999999</v>
      </c>
      <c r="S23" s="3" t="s">
        <v>18</v>
      </c>
      <c r="T23" s="4">
        <v>40439315</v>
      </c>
      <c r="U23" s="4">
        <v>309832044</v>
      </c>
      <c r="V23" s="4">
        <f t="shared" si="6"/>
        <v>350271359</v>
      </c>
      <c r="W23" s="4">
        <f t="shared" si="7"/>
        <v>350.27135900000002</v>
      </c>
    </row>
    <row r="24" spans="1:23" x14ac:dyDescent="0.25">
      <c r="A24" s="3" t="s">
        <v>19</v>
      </c>
      <c r="B24" s="4">
        <v>15439583</v>
      </c>
      <c r="C24" s="4">
        <v>0</v>
      </c>
      <c r="D24" s="4">
        <f t="shared" si="0"/>
        <v>15439583</v>
      </c>
      <c r="E24" s="4">
        <f t="shared" si="1"/>
        <v>15.439583000000001</v>
      </c>
      <c r="G24" s="3" t="s">
        <v>19</v>
      </c>
      <c r="H24" s="4">
        <v>18537878</v>
      </c>
      <c r="I24" s="4">
        <v>0</v>
      </c>
      <c r="J24" s="4">
        <f t="shared" si="2"/>
        <v>18537878</v>
      </c>
      <c r="K24" s="4">
        <f t="shared" si="3"/>
        <v>18.537877999999999</v>
      </c>
      <c r="M24" s="3" t="s">
        <v>19</v>
      </c>
      <c r="N24" s="4">
        <v>15870653</v>
      </c>
      <c r="O24" s="4">
        <v>825000</v>
      </c>
      <c r="P24" s="4">
        <f t="shared" si="4"/>
        <v>16695653</v>
      </c>
      <c r="Q24" s="4">
        <f t="shared" si="5"/>
        <v>16.695653</v>
      </c>
      <c r="S24" s="3" t="s">
        <v>19</v>
      </c>
      <c r="T24" s="4">
        <v>26487957</v>
      </c>
      <c r="U24" s="4">
        <v>712500</v>
      </c>
      <c r="V24" s="4">
        <f t="shared" si="6"/>
        <v>27200457</v>
      </c>
      <c r="W24" s="4">
        <f t="shared" si="7"/>
        <v>27.200457</v>
      </c>
    </row>
    <row r="25" spans="1:23" x14ac:dyDescent="0.25">
      <c r="A25" s="3" t="s">
        <v>20</v>
      </c>
      <c r="B25" s="4">
        <v>88085714</v>
      </c>
      <c r="C25" s="4">
        <v>4935413</v>
      </c>
      <c r="D25" s="4">
        <f t="shared" si="0"/>
        <v>93021127</v>
      </c>
      <c r="E25" s="4">
        <f t="shared" si="1"/>
        <v>93.021127000000007</v>
      </c>
      <c r="G25" s="3" t="s">
        <v>20</v>
      </c>
      <c r="H25" s="4">
        <v>97832101</v>
      </c>
      <c r="I25" s="4">
        <v>2319223</v>
      </c>
      <c r="J25" s="4">
        <f t="shared" si="2"/>
        <v>100151324</v>
      </c>
      <c r="K25" s="4">
        <f t="shared" si="3"/>
        <v>100.151324</v>
      </c>
      <c r="M25" s="3" t="s">
        <v>20</v>
      </c>
      <c r="N25" s="4">
        <v>105309364</v>
      </c>
      <c r="O25" s="4">
        <v>7447517</v>
      </c>
      <c r="P25" s="4">
        <f t="shared" si="4"/>
        <v>112756881</v>
      </c>
      <c r="Q25" s="4">
        <f t="shared" si="5"/>
        <v>112.75688100000001</v>
      </c>
      <c r="S25" s="3" t="s">
        <v>20</v>
      </c>
      <c r="T25" s="4">
        <v>114089102</v>
      </c>
      <c r="U25" s="4">
        <v>7845806</v>
      </c>
      <c r="V25" s="4">
        <f t="shared" si="6"/>
        <v>121934908</v>
      </c>
      <c r="W25" s="4">
        <f t="shared" si="7"/>
        <v>121.93490799999999</v>
      </c>
    </row>
    <row r="26" spans="1:23" x14ac:dyDescent="0.25">
      <c r="A26" s="3" t="s">
        <v>21</v>
      </c>
      <c r="B26" s="4">
        <v>82588668</v>
      </c>
      <c r="C26" s="4">
        <v>5242758</v>
      </c>
      <c r="D26" s="4">
        <f t="shared" si="0"/>
        <v>87831426</v>
      </c>
      <c r="E26" s="4">
        <f t="shared" si="1"/>
        <v>87.831425999999993</v>
      </c>
      <c r="G26" s="3" t="s">
        <v>21</v>
      </c>
      <c r="H26" s="4">
        <v>90999957</v>
      </c>
      <c r="I26" s="4">
        <v>2726779</v>
      </c>
      <c r="J26" s="4">
        <f t="shared" si="2"/>
        <v>93726736</v>
      </c>
      <c r="K26" s="4">
        <f t="shared" si="3"/>
        <v>93.726736000000002</v>
      </c>
      <c r="M26" s="3" t="s">
        <v>21</v>
      </c>
      <c r="N26" s="4">
        <v>112632508</v>
      </c>
      <c r="O26" s="4">
        <v>2416298</v>
      </c>
      <c r="P26" s="4">
        <f t="shared" si="4"/>
        <v>115048806</v>
      </c>
      <c r="Q26" s="4">
        <f t="shared" si="5"/>
        <v>115.048806</v>
      </c>
      <c r="S26" s="3" t="s">
        <v>21</v>
      </c>
      <c r="T26" s="4">
        <v>131661371</v>
      </c>
      <c r="U26" s="4">
        <v>2034770</v>
      </c>
      <c r="V26" s="4">
        <f t="shared" si="6"/>
        <v>133696141</v>
      </c>
      <c r="W26" s="4">
        <f t="shared" si="7"/>
        <v>133.69614100000001</v>
      </c>
    </row>
    <row r="27" spans="1:23" x14ac:dyDescent="0.25">
      <c r="A27" s="3" t="s">
        <v>22</v>
      </c>
      <c r="B27" s="4">
        <v>87298444</v>
      </c>
      <c r="C27" s="4">
        <v>1010309</v>
      </c>
      <c r="D27" s="4">
        <f t="shared" si="0"/>
        <v>88308753</v>
      </c>
      <c r="E27" s="4">
        <f t="shared" si="1"/>
        <v>88.308752999999996</v>
      </c>
      <c r="G27" s="3" t="s">
        <v>22</v>
      </c>
      <c r="H27" s="4">
        <v>107244048</v>
      </c>
      <c r="I27" s="4">
        <v>1099768</v>
      </c>
      <c r="J27" s="4">
        <f t="shared" si="2"/>
        <v>108343816</v>
      </c>
      <c r="K27" s="4">
        <f t="shared" si="3"/>
        <v>108.343816</v>
      </c>
      <c r="M27" s="3" t="s">
        <v>22</v>
      </c>
      <c r="N27" s="4">
        <v>117044423</v>
      </c>
      <c r="O27" s="4">
        <v>976611</v>
      </c>
      <c r="P27" s="4">
        <f t="shared" si="4"/>
        <v>118021034</v>
      </c>
      <c r="Q27" s="4">
        <f t="shared" si="5"/>
        <v>118.021034</v>
      </c>
      <c r="S27" s="3" t="s">
        <v>22</v>
      </c>
      <c r="T27" s="4">
        <v>115855437</v>
      </c>
      <c r="U27" s="4">
        <v>973569</v>
      </c>
      <c r="V27" s="4">
        <f t="shared" si="6"/>
        <v>116829006</v>
      </c>
      <c r="W27" s="4">
        <f t="shared" si="7"/>
        <v>116.82900600000001</v>
      </c>
    </row>
    <row r="28" spans="1:23" x14ac:dyDescent="0.25">
      <c r="A28" s="3" t="s">
        <v>23</v>
      </c>
      <c r="B28" s="4">
        <v>150290089</v>
      </c>
      <c r="C28" s="4">
        <v>900976</v>
      </c>
      <c r="D28" s="4">
        <f t="shared" si="0"/>
        <v>151191065</v>
      </c>
      <c r="E28" s="4">
        <f t="shared" si="1"/>
        <v>151.19106500000001</v>
      </c>
      <c r="G28" s="3" t="s">
        <v>23</v>
      </c>
      <c r="H28" s="4">
        <v>194576955</v>
      </c>
      <c r="I28" s="4">
        <v>1560030</v>
      </c>
      <c r="J28" s="4">
        <f t="shared" si="2"/>
        <v>196136985</v>
      </c>
      <c r="K28" s="4">
        <f t="shared" si="3"/>
        <v>196.13698500000001</v>
      </c>
      <c r="M28" s="3" t="s">
        <v>23</v>
      </c>
      <c r="N28" s="4">
        <v>209801302</v>
      </c>
      <c r="O28" s="4">
        <v>1604977</v>
      </c>
      <c r="P28" s="4">
        <f t="shared" si="4"/>
        <v>211406279</v>
      </c>
      <c r="Q28" s="4">
        <f t="shared" si="5"/>
        <v>211.40627900000001</v>
      </c>
      <c r="S28" s="3" t="s">
        <v>23</v>
      </c>
      <c r="T28" s="4">
        <v>212646047</v>
      </c>
      <c r="U28" s="4">
        <v>1799963</v>
      </c>
      <c r="V28" s="4">
        <f t="shared" si="6"/>
        <v>214446010</v>
      </c>
      <c r="W28" s="4">
        <f t="shared" si="7"/>
        <v>214.44601</v>
      </c>
    </row>
    <row r="29" spans="1:23" x14ac:dyDescent="0.25">
      <c r="A29" s="3" t="s">
        <v>24</v>
      </c>
      <c r="B29" s="4">
        <v>3899674</v>
      </c>
      <c r="C29" s="4">
        <v>19043843</v>
      </c>
      <c r="D29" s="4">
        <f t="shared" si="0"/>
        <v>22943517</v>
      </c>
      <c r="E29" s="4">
        <f t="shared" si="1"/>
        <v>22.943517</v>
      </c>
      <c r="G29" s="3" t="s">
        <v>24</v>
      </c>
      <c r="H29" s="4">
        <v>16762793</v>
      </c>
      <c r="I29" s="4">
        <v>19482832</v>
      </c>
      <c r="J29" s="4">
        <f t="shared" si="2"/>
        <v>36245625</v>
      </c>
      <c r="K29" s="4">
        <f t="shared" si="3"/>
        <v>36.245624999999997</v>
      </c>
      <c r="M29" s="3" t="s">
        <v>24</v>
      </c>
      <c r="N29" s="4">
        <v>27052035</v>
      </c>
      <c r="O29" s="4">
        <v>17587131</v>
      </c>
      <c r="P29" s="4">
        <f t="shared" si="4"/>
        <v>44639166</v>
      </c>
      <c r="Q29" s="4">
        <f t="shared" si="5"/>
        <v>44.639166000000003</v>
      </c>
      <c r="S29" s="3" t="s">
        <v>24</v>
      </c>
      <c r="T29" s="4">
        <v>27686733</v>
      </c>
      <c r="U29" s="4">
        <v>17338006</v>
      </c>
      <c r="V29" s="4">
        <f t="shared" si="6"/>
        <v>45024739</v>
      </c>
      <c r="W29" s="4">
        <f t="shared" si="7"/>
        <v>45.024738999999997</v>
      </c>
    </row>
    <row r="30" spans="1:23" x14ac:dyDescent="0.25">
      <c r="A30" s="3" t="s">
        <v>25</v>
      </c>
      <c r="B30" s="4">
        <v>59954882</v>
      </c>
      <c r="C30" s="4">
        <v>37039993</v>
      </c>
      <c r="D30" s="4">
        <f t="shared" si="0"/>
        <v>96994875</v>
      </c>
      <c r="E30" s="4">
        <f t="shared" si="1"/>
        <v>96.994874999999993</v>
      </c>
      <c r="G30" s="3" t="s">
        <v>25</v>
      </c>
      <c r="H30" s="4">
        <v>75096471</v>
      </c>
      <c r="I30" s="4">
        <v>54526054</v>
      </c>
      <c r="J30" s="4">
        <f t="shared" si="2"/>
        <v>129622525</v>
      </c>
      <c r="K30" s="4">
        <f t="shared" si="3"/>
        <v>129.622525</v>
      </c>
      <c r="M30" s="3" t="s">
        <v>25</v>
      </c>
      <c r="N30" s="4">
        <v>61743025</v>
      </c>
      <c r="O30" s="4">
        <v>68083452</v>
      </c>
      <c r="P30" s="4">
        <f t="shared" si="4"/>
        <v>129826477</v>
      </c>
      <c r="Q30" s="4">
        <f t="shared" si="5"/>
        <v>129.82647700000001</v>
      </c>
      <c r="S30" s="3" t="s">
        <v>25</v>
      </c>
      <c r="T30" s="4">
        <v>69012019</v>
      </c>
      <c r="U30" s="4">
        <v>70589895</v>
      </c>
      <c r="V30" s="4">
        <f t="shared" si="6"/>
        <v>139601914</v>
      </c>
      <c r="W30" s="4">
        <f t="shared" si="7"/>
        <v>139.60191399999999</v>
      </c>
    </row>
    <row r="31" spans="1:23" x14ac:dyDescent="0.25">
      <c r="A31" s="3" t="s">
        <v>26</v>
      </c>
      <c r="B31" s="4">
        <v>5077691</v>
      </c>
      <c r="C31" s="4">
        <v>1381500</v>
      </c>
      <c r="D31" s="4">
        <f t="shared" si="0"/>
        <v>6459191</v>
      </c>
      <c r="E31" s="4">
        <f t="shared" si="1"/>
        <v>6.4591909999999997</v>
      </c>
      <c r="G31" s="3" t="s">
        <v>26</v>
      </c>
      <c r="H31" s="4">
        <v>400232</v>
      </c>
      <c r="I31" s="4">
        <v>929000</v>
      </c>
      <c r="J31" s="4">
        <f t="shared" si="2"/>
        <v>1329232</v>
      </c>
      <c r="K31" s="4">
        <f t="shared" si="3"/>
        <v>1.329232</v>
      </c>
      <c r="M31" s="3" t="s">
        <v>26</v>
      </c>
      <c r="N31" s="4">
        <v>737159</v>
      </c>
      <c r="O31" s="4">
        <v>0</v>
      </c>
      <c r="P31" s="4">
        <f t="shared" si="4"/>
        <v>737159</v>
      </c>
      <c r="Q31" s="4">
        <f t="shared" si="5"/>
        <v>0.73715900000000001</v>
      </c>
      <c r="S31" s="3" t="s">
        <v>26</v>
      </c>
      <c r="T31" s="4">
        <v>737159</v>
      </c>
      <c r="U31" s="4">
        <v>0</v>
      </c>
      <c r="V31" s="4">
        <f t="shared" si="6"/>
        <v>737159</v>
      </c>
      <c r="W31" s="4">
        <f t="shared" si="7"/>
        <v>0.73715900000000001</v>
      </c>
    </row>
    <row r="32" spans="1:23" x14ac:dyDescent="0.25">
      <c r="A32" s="3" t="s">
        <v>27</v>
      </c>
      <c r="B32" s="4">
        <v>15465436</v>
      </c>
      <c r="C32" s="4">
        <v>0</v>
      </c>
      <c r="D32" s="4">
        <f t="shared" si="0"/>
        <v>15465436</v>
      </c>
      <c r="E32" s="4">
        <f t="shared" si="1"/>
        <v>15.465436</v>
      </c>
      <c r="G32" s="3" t="s">
        <v>27</v>
      </c>
      <c r="H32" s="4">
        <v>17836824</v>
      </c>
      <c r="I32" s="4">
        <v>2579919</v>
      </c>
      <c r="J32" s="4">
        <f t="shared" si="2"/>
        <v>20416743</v>
      </c>
      <c r="K32" s="4">
        <f t="shared" si="3"/>
        <v>20.416743</v>
      </c>
      <c r="M32" s="3" t="s">
        <v>27</v>
      </c>
      <c r="N32" s="4">
        <v>27475202</v>
      </c>
      <c r="O32" s="4">
        <v>1152706</v>
      </c>
      <c r="P32" s="4">
        <f t="shared" si="4"/>
        <v>28627908</v>
      </c>
      <c r="Q32" s="4">
        <f t="shared" si="5"/>
        <v>28.627908000000001</v>
      </c>
      <c r="S32" s="3" t="s">
        <v>27</v>
      </c>
      <c r="T32" s="4">
        <v>25567932</v>
      </c>
      <c r="U32" s="4">
        <v>7335800</v>
      </c>
      <c r="V32" s="4">
        <f t="shared" si="6"/>
        <v>32903732</v>
      </c>
      <c r="W32" s="4">
        <f t="shared" si="7"/>
        <v>32.903731999999998</v>
      </c>
    </row>
    <row r="33" spans="1:23" x14ac:dyDescent="0.25">
      <c r="A33" s="3" t="s">
        <v>28</v>
      </c>
      <c r="B33" s="4">
        <v>33803941</v>
      </c>
      <c r="C33" s="4">
        <v>22861510</v>
      </c>
      <c r="D33" s="4">
        <f t="shared" si="0"/>
        <v>56665451</v>
      </c>
      <c r="E33" s="4">
        <f t="shared" si="1"/>
        <v>56.665450999999997</v>
      </c>
      <c r="G33" s="3" t="s">
        <v>28</v>
      </c>
      <c r="H33" s="4">
        <v>10809063</v>
      </c>
      <c r="I33" s="4">
        <v>32020652</v>
      </c>
      <c r="J33" s="4">
        <f t="shared" si="2"/>
        <v>42829715</v>
      </c>
      <c r="K33" s="4">
        <f t="shared" si="3"/>
        <v>42.829715</v>
      </c>
      <c r="M33" s="3" t="s">
        <v>28</v>
      </c>
      <c r="N33" s="4">
        <v>13366703</v>
      </c>
      <c r="O33" s="4">
        <v>46537699</v>
      </c>
      <c r="P33" s="4">
        <f t="shared" si="4"/>
        <v>59904402</v>
      </c>
      <c r="Q33" s="4">
        <f t="shared" si="5"/>
        <v>59.904401999999997</v>
      </c>
      <c r="S33" s="3" t="s">
        <v>28</v>
      </c>
      <c r="T33" s="4">
        <v>14783968</v>
      </c>
      <c r="U33" s="4">
        <v>41090682</v>
      </c>
      <c r="V33" s="4">
        <f t="shared" si="6"/>
        <v>55874650</v>
      </c>
      <c r="W33" s="4">
        <f t="shared" si="7"/>
        <v>55.874650000000003</v>
      </c>
    </row>
    <row r="34" spans="1:23" x14ac:dyDescent="0.25">
      <c r="A34" s="3" t="s">
        <v>29</v>
      </c>
      <c r="B34" s="4">
        <v>0</v>
      </c>
      <c r="C34" s="4">
        <v>0</v>
      </c>
      <c r="D34" s="4">
        <f t="shared" si="0"/>
        <v>0</v>
      </c>
      <c r="E34" s="4">
        <f t="shared" si="1"/>
        <v>0</v>
      </c>
      <c r="G34" s="3" t="s">
        <v>29</v>
      </c>
      <c r="H34" s="4">
        <v>0</v>
      </c>
      <c r="I34" s="4">
        <v>10000</v>
      </c>
      <c r="J34" s="4">
        <f t="shared" si="2"/>
        <v>10000</v>
      </c>
      <c r="K34" s="4">
        <f t="shared" si="3"/>
        <v>0.01</v>
      </c>
      <c r="M34" s="3" t="s">
        <v>29</v>
      </c>
      <c r="N34" s="4">
        <v>1670505</v>
      </c>
      <c r="O34" s="4">
        <v>913084</v>
      </c>
      <c r="P34" s="4">
        <f t="shared" si="4"/>
        <v>2583589</v>
      </c>
      <c r="Q34" s="4">
        <f t="shared" si="5"/>
        <v>2.5835889999999999</v>
      </c>
      <c r="S34" s="3" t="s">
        <v>29</v>
      </c>
      <c r="T34" s="4">
        <v>2087707</v>
      </c>
      <c r="U34" s="4">
        <v>987250</v>
      </c>
      <c r="V34" s="4">
        <f t="shared" si="6"/>
        <v>3074957</v>
      </c>
      <c r="W34" s="4">
        <f t="shared" si="7"/>
        <v>3.0749569999999999</v>
      </c>
    </row>
    <row r="35" spans="1:23" x14ac:dyDescent="0.25">
      <c r="A35" s="3" t="s">
        <v>30</v>
      </c>
      <c r="B35" s="4">
        <v>337609056</v>
      </c>
      <c r="C35" s="4">
        <v>13796928</v>
      </c>
      <c r="D35" s="4">
        <f t="shared" si="0"/>
        <v>351405984</v>
      </c>
      <c r="E35" s="4">
        <f t="shared" si="1"/>
        <v>351.40598399999999</v>
      </c>
      <c r="G35" s="3" t="s">
        <v>30</v>
      </c>
      <c r="H35" s="4">
        <v>411063793</v>
      </c>
      <c r="I35" s="4">
        <v>7429280</v>
      </c>
      <c r="J35" s="4">
        <f t="shared" si="2"/>
        <v>418493073</v>
      </c>
      <c r="K35" s="4">
        <f t="shared" si="3"/>
        <v>418.49307299999998</v>
      </c>
      <c r="M35" s="3" t="s">
        <v>30</v>
      </c>
      <c r="N35" s="4">
        <v>487492540</v>
      </c>
      <c r="O35" s="4">
        <v>8376467</v>
      </c>
      <c r="P35" s="4">
        <f t="shared" si="4"/>
        <v>495869007</v>
      </c>
      <c r="Q35" s="4">
        <f t="shared" si="5"/>
        <v>495.86900700000001</v>
      </c>
      <c r="S35" s="3" t="s">
        <v>30</v>
      </c>
      <c r="T35" s="4">
        <v>477817241</v>
      </c>
      <c r="U35" s="4">
        <v>7778158</v>
      </c>
      <c r="V35" s="4">
        <f t="shared" si="6"/>
        <v>485595399</v>
      </c>
      <c r="W35" s="4">
        <f t="shared" si="7"/>
        <v>485.59539899999999</v>
      </c>
    </row>
    <row r="36" spans="1:23" x14ac:dyDescent="0.25">
      <c r="A36" s="3" t="s">
        <v>31</v>
      </c>
      <c r="B36" s="4">
        <v>24442735</v>
      </c>
      <c r="C36" s="4">
        <v>69926684</v>
      </c>
      <c r="D36" s="4">
        <f t="shared" si="0"/>
        <v>94369419</v>
      </c>
      <c r="E36" s="4">
        <f t="shared" si="1"/>
        <v>94.369418999999994</v>
      </c>
      <c r="G36" s="3" t="s">
        <v>31</v>
      </c>
      <c r="H36" s="4">
        <v>24841418</v>
      </c>
      <c r="I36" s="4">
        <v>82588555</v>
      </c>
      <c r="J36" s="4">
        <f t="shared" si="2"/>
        <v>107429973</v>
      </c>
      <c r="K36" s="4">
        <f t="shared" si="3"/>
        <v>107.429973</v>
      </c>
      <c r="M36" s="3" t="s">
        <v>31</v>
      </c>
      <c r="N36" s="4">
        <v>21121716</v>
      </c>
      <c r="O36" s="4">
        <v>65327893</v>
      </c>
      <c r="P36" s="4">
        <f t="shared" si="4"/>
        <v>86449609</v>
      </c>
      <c r="Q36" s="4">
        <f t="shared" si="5"/>
        <v>86.449608999999995</v>
      </c>
      <c r="S36" s="3" t="s">
        <v>31</v>
      </c>
      <c r="T36" s="4">
        <v>19731304</v>
      </c>
      <c r="U36" s="4">
        <v>96193059</v>
      </c>
      <c r="V36" s="4">
        <f t="shared" si="6"/>
        <v>115924363</v>
      </c>
      <c r="W36" s="4">
        <f t="shared" si="7"/>
        <v>115.924363</v>
      </c>
    </row>
    <row r="37" spans="1:23" x14ac:dyDescent="0.25">
      <c r="A37" s="3" t="s">
        <v>32</v>
      </c>
      <c r="B37" s="4">
        <v>932399000</v>
      </c>
      <c r="C37" s="4">
        <v>32152403</v>
      </c>
      <c r="D37" s="4">
        <f t="shared" si="0"/>
        <v>964551403</v>
      </c>
      <c r="E37" s="4">
        <f t="shared" si="1"/>
        <v>964.55140300000005</v>
      </c>
      <c r="G37" s="3" t="s">
        <v>32</v>
      </c>
      <c r="H37" s="4">
        <v>928432000</v>
      </c>
      <c r="I37" s="4">
        <v>41655000</v>
      </c>
      <c r="J37" s="4">
        <f t="shared" si="2"/>
        <v>970087000</v>
      </c>
      <c r="K37" s="4">
        <f t="shared" si="3"/>
        <v>970.08699999999999</v>
      </c>
      <c r="M37" s="3" t="s">
        <v>32</v>
      </c>
      <c r="N37" s="4">
        <v>713117000</v>
      </c>
      <c r="O37" s="4">
        <v>39432000</v>
      </c>
      <c r="P37" s="4">
        <f t="shared" si="4"/>
        <v>752549000</v>
      </c>
      <c r="Q37" s="4">
        <f t="shared" si="5"/>
        <v>752.54899999999998</v>
      </c>
      <c r="S37" s="3" t="s">
        <v>32</v>
      </c>
      <c r="T37" s="4">
        <v>729502251</v>
      </c>
      <c r="U37" s="4">
        <v>38050350</v>
      </c>
      <c r="V37" s="4">
        <f t="shared" si="6"/>
        <v>767552601</v>
      </c>
      <c r="W37" s="4">
        <f t="shared" si="7"/>
        <v>767.55260099999998</v>
      </c>
    </row>
    <row r="38" spans="1:23" x14ac:dyDescent="0.25">
      <c r="A38" s="3" t="s">
        <v>33</v>
      </c>
      <c r="B38" s="4">
        <v>268110165</v>
      </c>
      <c r="C38" s="4">
        <v>59635270</v>
      </c>
      <c r="D38" s="4">
        <f t="shared" si="0"/>
        <v>327745435</v>
      </c>
      <c r="E38" s="4">
        <f t="shared" si="1"/>
        <v>327.74543499999999</v>
      </c>
      <c r="G38" s="3" t="s">
        <v>33</v>
      </c>
      <c r="H38" s="4">
        <v>306051713</v>
      </c>
      <c r="I38" s="4">
        <v>6457022</v>
      </c>
      <c r="J38" s="4">
        <f t="shared" si="2"/>
        <v>312508735</v>
      </c>
      <c r="K38" s="4">
        <f t="shared" si="3"/>
        <v>312.508735</v>
      </c>
      <c r="M38" s="3" t="s">
        <v>33</v>
      </c>
      <c r="N38" s="4">
        <v>311121716</v>
      </c>
      <c r="O38" s="4">
        <v>10316799</v>
      </c>
      <c r="P38" s="4">
        <f t="shared" si="4"/>
        <v>321438515</v>
      </c>
      <c r="Q38" s="4">
        <f t="shared" si="5"/>
        <v>321.438515</v>
      </c>
      <c r="S38" s="3" t="s">
        <v>33</v>
      </c>
      <c r="T38" s="4">
        <v>255541940</v>
      </c>
      <c r="U38" s="4">
        <v>5158078</v>
      </c>
      <c r="V38" s="4">
        <f t="shared" si="6"/>
        <v>260700018</v>
      </c>
      <c r="W38" s="4">
        <f t="shared" si="7"/>
        <v>260.700018</v>
      </c>
    </row>
    <row r="39" spans="1:23" x14ac:dyDescent="0.25">
      <c r="A39" s="3" t="s">
        <v>34</v>
      </c>
      <c r="B39" s="4">
        <v>9425085</v>
      </c>
      <c r="C39" s="4">
        <v>4015735</v>
      </c>
      <c r="D39" s="4">
        <f t="shared" si="0"/>
        <v>13440820</v>
      </c>
      <c r="E39" s="4">
        <f t="shared" si="1"/>
        <v>13.44082</v>
      </c>
      <c r="G39" s="3" t="s">
        <v>34</v>
      </c>
      <c r="H39" s="4">
        <v>11242744</v>
      </c>
      <c r="I39" s="4">
        <v>9331101</v>
      </c>
      <c r="J39" s="4">
        <f t="shared" si="2"/>
        <v>20573845</v>
      </c>
      <c r="K39" s="4">
        <f t="shared" si="3"/>
        <v>20.573844999999999</v>
      </c>
      <c r="M39" s="3" t="s">
        <v>34</v>
      </c>
      <c r="N39" s="4">
        <v>11835300</v>
      </c>
      <c r="O39" s="4">
        <v>10474942</v>
      </c>
      <c r="P39" s="4">
        <f t="shared" si="4"/>
        <v>22310242</v>
      </c>
      <c r="Q39" s="4">
        <f t="shared" si="5"/>
        <v>22.310241999999999</v>
      </c>
      <c r="S39" s="3" t="s">
        <v>34</v>
      </c>
      <c r="T39" s="4">
        <v>12490947</v>
      </c>
      <c r="U39" s="4">
        <v>11919168</v>
      </c>
      <c r="V39" s="4">
        <f t="shared" si="6"/>
        <v>24410115</v>
      </c>
      <c r="W39" s="4">
        <f t="shared" si="7"/>
        <v>24.410115000000001</v>
      </c>
    </row>
    <row r="40" spans="1:23" x14ac:dyDescent="0.25">
      <c r="A40" s="3" t="s">
        <v>35</v>
      </c>
      <c r="B40" s="4">
        <v>74930555</v>
      </c>
      <c r="C40" s="4">
        <v>33858922</v>
      </c>
      <c r="D40" s="4">
        <f t="shared" si="0"/>
        <v>108789477</v>
      </c>
      <c r="E40" s="4">
        <f t="shared" si="1"/>
        <v>108.78947700000001</v>
      </c>
      <c r="G40" s="3" t="s">
        <v>35</v>
      </c>
      <c r="H40" s="4">
        <v>94431659</v>
      </c>
      <c r="I40" s="4">
        <v>37252712</v>
      </c>
      <c r="J40" s="4">
        <f t="shared" si="2"/>
        <v>131684371</v>
      </c>
      <c r="K40" s="4">
        <f t="shared" si="3"/>
        <v>131.684371</v>
      </c>
      <c r="M40" s="3" t="s">
        <v>35</v>
      </c>
      <c r="N40" s="4">
        <v>100214468</v>
      </c>
      <c r="O40" s="4">
        <v>47342941</v>
      </c>
      <c r="P40" s="4">
        <f t="shared" si="4"/>
        <v>147557409</v>
      </c>
      <c r="Q40" s="4">
        <f t="shared" si="5"/>
        <v>147.55740900000001</v>
      </c>
      <c r="S40" s="3" t="s">
        <v>35</v>
      </c>
      <c r="T40" s="4">
        <v>104307033</v>
      </c>
      <c r="U40" s="4">
        <v>45548808</v>
      </c>
      <c r="V40" s="4">
        <f t="shared" si="6"/>
        <v>149855841</v>
      </c>
      <c r="W40" s="4">
        <f t="shared" si="7"/>
        <v>149.855841</v>
      </c>
    </row>
    <row r="41" spans="1:23" x14ac:dyDescent="0.25">
      <c r="A41" s="3" t="s">
        <v>36</v>
      </c>
      <c r="B41" s="4">
        <v>81699603</v>
      </c>
      <c r="C41" s="4">
        <v>11072171</v>
      </c>
      <c r="D41" s="4">
        <f t="shared" si="0"/>
        <v>92771774</v>
      </c>
      <c r="E41" s="4">
        <f t="shared" si="1"/>
        <v>92.771773999999994</v>
      </c>
      <c r="G41" s="3" t="s">
        <v>36</v>
      </c>
      <c r="H41" s="4">
        <v>86182813</v>
      </c>
      <c r="I41" s="4">
        <v>11784776</v>
      </c>
      <c r="J41" s="4">
        <f t="shared" si="2"/>
        <v>97967589</v>
      </c>
      <c r="K41" s="4">
        <f t="shared" si="3"/>
        <v>97.967589000000004</v>
      </c>
      <c r="M41" s="3" t="s">
        <v>36</v>
      </c>
      <c r="N41" s="4">
        <v>80798558</v>
      </c>
      <c r="O41" s="4">
        <v>6955650</v>
      </c>
      <c r="P41" s="4">
        <f t="shared" si="4"/>
        <v>87754208</v>
      </c>
      <c r="Q41" s="4">
        <f t="shared" si="5"/>
        <v>87.754208000000006</v>
      </c>
      <c r="S41" s="3" t="s">
        <v>36</v>
      </c>
      <c r="T41" s="4">
        <v>79869318</v>
      </c>
      <c r="U41" s="4">
        <v>6461635</v>
      </c>
      <c r="V41" s="4">
        <f t="shared" si="6"/>
        <v>86330953</v>
      </c>
      <c r="W41" s="4">
        <f t="shared" si="7"/>
        <v>86.330952999999994</v>
      </c>
    </row>
    <row r="42" spans="1:23" x14ac:dyDescent="0.25">
      <c r="A42" s="3" t="s">
        <v>37</v>
      </c>
      <c r="B42" s="4">
        <v>43751591</v>
      </c>
      <c r="C42" s="4">
        <v>44356</v>
      </c>
      <c r="D42" s="4">
        <f t="shared" si="0"/>
        <v>43795947</v>
      </c>
      <c r="E42" s="4">
        <f t="shared" si="1"/>
        <v>43.795946999999998</v>
      </c>
      <c r="G42" s="3" t="s">
        <v>37</v>
      </c>
      <c r="H42" s="4">
        <v>72117186</v>
      </c>
      <c r="I42" s="4">
        <v>22138</v>
      </c>
      <c r="J42" s="4">
        <f t="shared" si="2"/>
        <v>72139324</v>
      </c>
      <c r="K42" s="4">
        <f t="shared" si="3"/>
        <v>72.139324000000002</v>
      </c>
      <c r="M42" s="3" t="s">
        <v>37</v>
      </c>
      <c r="N42" s="4">
        <v>91650997</v>
      </c>
      <c r="O42" s="4">
        <v>1966667</v>
      </c>
      <c r="P42" s="4">
        <f t="shared" si="4"/>
        <v>93617664</v>
      </c>
      <c r="Q42" s="4">
        <f t="shared" si="5"/>
        <v>93.617664000000005</v>
      </c>
      <c r="S42" s="3" t="s">
        <v>37</v>
      </c>
      <c r="T42" s="4">
        <v>103797132</v>
      </c>
      <c r="U42" s="4">
        <v>3652098</v>
      </c>
      <c r="V42" s="4">
        <f t="shared" si="6"/>
        <v>107449230</v>
      </c>
      <c r="W42" s="4">
        <f t="shared" si="7"/>
        <v>107.44923</v>
      </c>
    </row>
    <row r="43" spans="1:23" x14ac:dyDescent="0.25">
      <c r="A43" s="3" t="s">
        <v>38</v>
      </c>
      <c r="B43" s="4">
        <v>456793892</v>
      </c>
      <c r="C43" s="4">
        <v>402713</v>
      </c>
      <c r="D43" s="4">
        <f t="shared" si="0"/>
        <v>457196605</v>
      </c>
      <c r="E43" s="4">
        <f t="shared" si="1"/>
        <v>457.19660499999998</v>
      </c>
      <c r="G43" s="3" t="s">
        <v>38</v>
      </c>
      <c r="H43" s="4">
        <v>433408019</v>
      </c>
      <c r="I43" s="4">
        <v>2406579</v>
      </c>
      <c r="J43" s="4">
        <f t="shared" si="2"/>
        <v>435814598</v>
      </c>
      <c r="K43" s="4">
        <f t="shared" si="3"/>
        <v>435.81459799999999</v>
      </c>
      <c r="M43" s="3" t="s">
        <v>38</v>
      </c>
      <c r="N43" s="4">
        <v>336979440</v>
      </c>
      <c r="O43" s="4">
        <v>4851590</v>
      </c>
      <c r="P43" s="4">
        <f t="shared" si="4"/>
        <v>341831030</v>
      </c>
      <c r="Q43" s="4">
        <f t="shared" si="5"/>
        <v>341.83103</v>
      </c>
      <c r="S43" s="3" t="s">
        <v>38</v>
      </c>
      <c r="T43" s="4">
        <v>335309761</v>
      </c>
      <c r="U43" s="4">
        <v>4756906</v>
      </c>
      <c r="V43" s="4">
        <f t="shared" si="6"/>
        <v>340066667</v>
      </c>
      <c r="W43" s="4">
        <f t="shared" si="7"/>
        <v>340.066667</v>
      </c>
    </row>
    <row r="44" spans="1:23" x14ac:dyDescent="0.25">
      <c r="A44" s="3" t="s">
        <v>39</v>
      </c>
      <c r="B44" s="4">
        <v>59250935</v>
      </c>
      <c r="C44" s="4">
        <v>0</v>
      </c>
      <c r="D44" s="4">
        <f t="shared" si="0"/>
        <v>59250935</v>
      </c>
      <c r="E44" s="4">
        <f t="shared" si="1"/>
        <v>59.250934999999998</v>
      </c>
      <c r="G44" s="3" t="s">
        <v>39</v>
      </c>
      <c r="H44" s="4">
        <v>6902205</v>
      </c>
      <c r="I44" s="4">
        <v>0</v>
      </c>
      <c r="J44" s="4">
        <f t="shared" si="2"/>
        <v>6902205</v>
      </c>
      <c r="K44" s="4">
        <f t="shared" si="3"/>
        <v>6.9022050000000004</v>
      </c>
      <c r="M44" s="3" t="s">
        <v>39</v>
      </c>
      <c r="N44" s="4">
        <v>0</v>
      </c>
      <c r="O44" s="4">
        <v>0</v>
      </c>
      <c r="P44" s="4">
        <f t="shared" si="4"/>
        <v>0</v>
      </c>
      <c r="Q44" s="4">
        <f t="shared" si="5"/>
        <v>0</v>
      </c>
      <c r="S44" s="3" t="s">
        <v>39</v>
      </c>
      <c r="T44" s="4">
        <v>0</v>
      </c>
      <c r="U44" s="4">
        <v>0</v>
      </c>
      <c r="V44" s="4">
        <f t="shared" si="6"/>
        <v>0</v>
      </c>
      <c r="W44" s="4">
        <f t="shared" si="7"/>
        <v>0</v>
      </c>
    </row>
    <row r="45" spans="1:23" x14ac:dyDescent="0.25">
      <c r="A45" s="3" t="s">
        <v>40</v>
      </c>
      <c r="B45" s="4">
        <v>12608867</v>
      </c>
      <c r="C45" s="4">
        <v>0</v>
      </c>
      <c r="D45" s="4">
        <f t="shared" si="0"/>
        <v>12608867</v>
      </c>
      <c r="E45" s="4">
        <f t="shared" si="1"/>
        <v>12.608867</v>
      </c>
      <c r="G45" s="3" t="s">
        <v>40</v>
      </c>
      <c r="H45" s="4">
        <v>9418904</v>
      </c>
      <c r="I45" s="4">
        <v>0</v>
      </c>
      <c r="J45" s="4">
        <f t="shared" si="2"/>
        <v>9418904</v>
      </c>
      <c r="K45" s="4">
        <f t="shared" si="3"/>
        <v>9.4189039999999995</v>
      </c>
      <c r="M45" s="3" t="s">
        <v>40</v>
      </c>
      <c r="N45" s="4">
        <v>9595000</v>
      </c>
      <c r="O45" s="4">
        <v>0</v>
      </c>
      <c r="P45" s="4">
        <f t="shared" si="4"/>
        <v>9595000</v>
      </c>
      <c r="Q45" s="4">
        <f t="shared" si="5"/>
        <v>9.5950000000000006</v>
      </c>
      <c r="S45" s="3" t="s">
        <v>40</v>
      </c>
      <c r="T45" s="4">
        <v>9595000</v>
      </c>
      <c r="U45" s="4">
        <v>0</v>
      </c>
      <c r="V45" s="4">
        <f t="shared" si="6"/>
        <v>9595000</v>
      </c>
      <c r="W45" s="4">
        <f t="shared" si="7"/>
        <v>9.5950000000000006</v>
      </c>
    </row>
    <row r="46" spans="1:23" x14ac:dyDescent="0.25">
      <c r="A46" s="3" t="s">
        <v>41</v>
      </c>
      <c r="B46" s="4">
        <v>19510576</v>
      </c>
      <c r="C46" s="4">
        <v>275740315</v>
      </c>
      <c r="D46" s="4">
        <f t="shared" si="0"/>
        <v>295250891</v>
      </c>
      <c r="E46" s="4">
        <f t="shared" si="1"/>
        <v>295.25089100000002</v>
      </c>
      <c r="G46" s="3" t="s">
        <v>41</v>
      </c>
      <c r="H46" s="4">
        <v>29103230</v>
      </c>
      <c r="I46" s="4">
        <v>330891943</v>
      </c>
      <c r="J46" s="4">
        <f t="shared" si="2"/>
        <v>359995173</v>
      </c>
      <c r="K46" s="4">
        <f t="shared" si="3"/>
        <v>359.99517300000002</v>
      </c>
      <c r="M46" s="3" t="s">
        <v>41</v>
      </c>
      <c r="N46" s="4">
        <v>31153172</v>
      </c>
      <c r="O46" s="4">
        <v>372441004</v>
      </c>
      <c r="P46" s="4">
        <f t="shared" si="4"/>
        <v>403594176</v>
      </c>
      <c r="Q46" s="4">
        <f t="shared" si="5"/>
        <v>403.594176</v>
      </c>
      <c r="S46" s="3" t="s">
        <v>41</v>
      </c>
      <c r="T46" s="4">
        <v>68197853</v>
      </c>
      <c r="U46" s="4">
        <v>350928582</v>
      </c>
      <c r="V46" s="4">
        <f t="shared" si="6"/>
        <v>419126435</v>
      </c>
      <c r="W46" s="4">
        <f t="shared" si="7"/>
        <v>419.12643500000001</v>
      </c>
    </row>
    <row r="47" spans="1:23" x14ac:dyDescent="0.25">
      <c r="A47" s="3" t="s">
        <v>42</v>
      </c>
      <c r="B47" s="4">
        <v>32329537</v>
      </c>
      <c r="C47" s="4">
        <v>0</v>
      </c>
      <c r="D47" s="4">
        <f t="shared" si="0"/>
        <v>32329537</v>
      </c>
      <c r="E47" s="4">
        <f t="shared" si="1"/>
        <v>32.329537000000002</v>
      </c>
      <c r="G47" s="3" t="s">
        <v>42</v>
      </c>
      <c r="H47" s="4">
        <v>38285069</v>
      </c>
      <c r="I47" s="4">
        <v>0</v>
      </c>
      <c r="J47" s="4">
        <f t="shared" si="2"/>
        <v>38285069</v>
      </c>
      <c r="K47" s="4">
        <f t="shared" si="3"/>
        <v>38.285069</v>
      </c>
      <c r="M47" s="3" t="s">
        <v>42</v>
      </c>
      <c r="N47" s="4">
        <v>39750373</v>
      </c>
      <c r="O47" s="4">
        <v>0</v>
      </c>
      <c r="P47" s="4">
        <f t="shared" si="4"/>
        <v>39750373</v>
      </c>
      <c r="Q47" s="4">
        <f t="shared" si="5"/>
        <v>39.750373000000003</v>
      </c>
      <c r="S47" s="3" t="s">
        <v>42</v>
      </c>
      <c r="T47" s="4">
        <v>44503775</v>
      </c>
      <c r="U47" s="4">
        <v>0</v>
      </c>
      <c r="V47" s="4">
        <f t="shared" si="6"/>
        <v>44503775</v>
      </c>
      <c r="W47" s="4">
        <f t="shared" si="7"/>
        <v>44.503774999999997</v>
      </c>
    </row>
    <row r="48" spans="1:23" x14ac:dyDescent="0.25">
      <c r="A48" s="3" t="s">
        <v>43</v>
      </c>
      <c r="B48" s="4">
        <v>0</v>
      </c>
      <c r="C48" s="4">
        <v>4104000</v>
      </c>
      <c r="D48" s="4">
        <f t="shared" si="0"/>
        <v>4104000</v>
      </c>
      <c r="E48" s="4">
        <f t="shared" si="1"/>
        <v>4.1040000000000001</v>
      </c>
      <c r="G48" s="3" t="s">
        <v>43</v>
      </c>
      <c r="H48" s="4">
        <v>225382</v>
      </c>
      <c r="I48" s="4">
        <v>5337050</v>
      </c>
      <c r="J48" s="4">
        <f t="shared" si="2"/>
        <v>5562432</v>
      </c>
      <c r="K48" s="4">
        <f t="shared" si="3"/>
        <v>5.5624320000000003</v>
      </c>
      <c r="M48" s="3" t="s">
        <v>43</v>
      </c>
      <c r="N48" s="4">
        <v>227663</v>
      </c>
      <c r="O48" s="4">
        <v>6155200</v>
      </c>
      <c r="P48" s="4">
        <f t="shared" si="4"/>
        <v>6382863</v>
      </c>
      <c r="Q48" s="4">
        <f t="shared" si="5"/>
        <v>6.3828630000000004</v>
      </c>
      <c r="S48" s="3" t="s">
        <v>43</v>
      </c>
      <c r="T48" s="4">
        <v>202612</v>
      </c>
      <c r="U48" s="4">
        <v>6263813</v>
      </c>
      <c r="V48" s="4">
        <f t="shared" si="6"/>
        <v>6466425</v>
      </c>
      <c r="W48" s="4">
        <f t="shared" si="7"/>
        <v>6.4664250000000001</v>
      </c>
    </row>
    <row r="49" spans="1:23" x14ac:dyDescent="0.25">
      <c r="A49" s="3" t="s">
        <v>44</v>
      </c>
      <c r="B49" s="4">
        <v>81529790</v>
      </c>
      <c r="C49" s="4">
        <v>285273453</v>
      </c>
      <c r="D49" s="4">
        <f t="shared" si="0"/>
        <v>366803243</v>
      </c>
      <c r="E49" s="4">
        <f t="shared" si="1"/>
        <v>366.80324300000001</v>
      </c>
      <c r="G49" s="3" t="s">
        <v>44</v>
      </c>
      <c r="H49" s="4">
        <v>118557589</v>
      </c>
      <c r="I49" s="4">
        <v>287830406</v>
      </c>
      <c r="J49" s="4">
        <f t="shared" si="2"/>
        <v>406387995</v>
      </c>
      <c r="K49" s="4">
        <f t="shared" si="3"/>
        <v>406.38799499999999</v>
      </c>
      <c r="M49" s="3" t="s">
        <v>44</v>
      </c>
      <c r="N49" s="4">
        <v>128500400</v>
      </c>
      <c r="O49" s="4">
        <v>320205902</v>
      </c>
      <c r="P49" s="4">
        <f t="shared" si="4"/>
        <v>448706302</v>
      </c>
      <c r="Q49" s="4">
        <f t="shared" si="5"/>
        <v>448.70630199999999</v>
      </c>
      <c r="S49" s="3" t="s">
        <v>44</v>
      </c>
      <c r="T49" s="4">
        <v>130080864</v>
      </c>
      <c r="U49" s="4">
        <v>307859501</v>
      </c>
      <c r="V49" s="4">
        <f t="shared" si="6"/>
        <v>437940365</v>
      </c>
      <c r="W49" s="4">
        <f t="shared" si="7"/>
        <v>437.94036499999999</v>
      </c>
    </row>
    <row r="50" spans="1:23" x14ac:dyDescent="0.25">
      <c r="A50" s="3" t="s">
        <v>45</v>
      </c>
      <c r="B50" s="4">
        <v>658997241</v>
      </c>
      <c r="C50" s="4">
        <v>0</v>
      </c>
      <c r="D50" s="4">
        <f t="shared" si="0"/>
        <v>658997241</v>
      </c>
      <c r="E50" s="4">
        <f t="shared" si="1"/>
        <v>658.99724100000003</v>
      </c>
      <c r="G50" s="3" t="s">
        <v>45</v>
      </c>
      <c r="H50" s="4">
        <v>939551242</v>
      </c>
      <c r="I50" s="4">
        <v>0</v>
      </c>
      <c r="J50" s="4">
        <f t="shared" si="2"/>
        <v>939551242</v>
      </c>
      <c r="K50" s="4">
        <f t="shared" si="3"/>
        <v>939.551242</v>
      </c>
      <c r="M50" s="3" t="s">
        <v>45</v>
      </c>
      <c r="N50" s="4">
        <v>1122606252</v>
      </c>
      <c r="O50" s="4">
        <v>0</v>
      </c>
      <c r="P50" s="4">
        <f t="shared" si="4"/>
        <v>1122606252</v>
      </c>
      <c r="Q50" s="4">
        <f t="shared" si="5"/>
        <v>1122.606252</v>
      </c>
      <c r="S50" s="3" t="s">
        <v>45</v>
      </c>
      <c r="T50" s="4">
        <v>1137129599</v>
      </c>
      <c r="U50" s="4">
        <v>0</v>
      </c>
      <c r="V50" s="4">
        <f t="shared" si="6"/>
        <v>1137129599</v>
      </c>
      <c r="W50" s="4">
        <f t="shared" si="7"/>
        <v>1137.1295990000001</v>
      </c>
    </row>
    <row r="51" spans="1:23" x14ac:dyDescent="0.25">
      <c r="A51" s="3" t="s">
        <v>46</v>
      </c>
      <c r="B51" s="4">
        <v>2990940</v>
      </c>
      <c r="C51" s="4">
        <v>6586600</v>
      </c>
      <c r="D51" s="4">
        <f t="shared" si="0"/>
        <v>9577540</v>
      </c>
      <c r="E51" s="4">
        <f t="shared" si="1"/>
        <v>9.5775400000000008</v>
      </c>
      <c r="G51" s="3" t="s">
        <v>46</v>
      </c>
      <c r="H51" s="4">
        <v>2586145</v>
      </c>
      <c r="I51" s="4">
        <v>11646950</v>
      </c>
      <c r="J51" s="4">
        <f t="shared" si="2"/>
        <v>14233095</v>
      </c>
      <c r="K51" s="4">
        <f t="shared" si="3"/>
        <v>14.233095</v>
      </c>
      <c r="M51" s="3" t="s">
        <v>46</v>
      </c>
      <c r="N51" s="4">
        <v>4211177</v>
      </c>
      <c r="O51" s="4">
        <v>13386228</v>
      </c>
      <c r="P51" s="4">
        <f t="shared" si="4"/>
        <v>17597405</v>
      </c>
      <c r="Q51" s="4">
        <f t="shared" si="5"/>
        <v>17.597404999999998</v>
      </c>
      <c r="S51" s="3" t="s">
        <v>46</v>
      </c>
      <c r="T51" s="4">
        <v>5093955</v>
      </c>
      <c r="U51" s="4">
        <v>13665437</v>
      </c>
      <c r="V51" s="4">
        <f t="shared" si="6"/>
        <v>18759392</v>
      </c>
      <c r="W51" s="4">
        <f t="shared" si="7"/>
        <v>18.759391999999998</v>
      </c>
    </row>
    <row r="52" spans="1:23" x14ac:dyDescent="0.25">
      <c r="A52" s="3" t="s">
        <v>47</v>
      </c>
      <c r="B52" s="4">
        <v>21338702</v>
      </c>
      <c r="C52" s="4">
        <v>88500</v>
      </c>
      <c r="D52" s="4">
        <f t="shared" si="0"/>
        <v>21427202</v>
      </c>
      <c r="E52" s="4">
        <f t="shared" si="1"/>
        <v>21.427202000000001</v>
      </c>
      <c r="G52" s="3" t="s">
        <v>47</v>
      </c>
      <c r="H52" s="4">
        <v>21321268</v>
      </c>
      <c r="I52" s="4">
        <v>69800</v>
      </c>
      <c r="J52" s="4">
        <f t="shared" si="2"/>
        <v>21391068</v>
      </c>
      <c r="K52" s="4">
        <f t="shared" si="3"/>
        <v>21.391068000000001</v>
      </c>
      <c r="M52" s="3" t="s">
        <v>47</v>
      </c>
      <c r="N52" s="4">
        <v>20023290</v>
      </c>
      <c r="O52" s="4">
        <v>69085</v>
      </c>
      <c r="P52" s="4">
        <f t="shared" si="4"/>
        <v>20092375</v>
      </c>
      <c r="Q52" s="4">
        <f t="shared" si="5"/>
        <v>20.092375000000001</v>
      </c>
      <c r="S52" s="3" t="s">
        <v>47</v>
      </c>
      <c r="T52" s="4">
        <v>20718599</v>
      </c>
      <c r="U52" s="4">
        <v>69988</v>
      </c>
      <c r="V52" s="4">
        <f t="shared" si="6"/>
        <v>20788587</v>
      </c>
      <c r="W52" s="4">
        <f t="shared" si="7"/>
        <v>20.788587</v>
      </c>
    </row>
    <row r="53" spans="1:23" x14ac:dyDescent="0.25">
      <c r="A53" s="3" t="s">
        <v>48</v>
      </c>
      <c r="B53" s="4">
        <v>146969630</v>
      </c>
      <c r="C53" s="4">
        <v>77231280</v>
      </c>
      <c r="D53" s="4">
        <f t="shared" si="0"/>
        <v>224200910</v>
      </c>
      <c r="E53" s="4">
        <f t="shared" si="1"/>
        <v>224.20090999999999</v>
      </c>
      <c r="G53" s="3" t="s">
        <v>48</v>
      </c>
      <c r="H53" s="4">
        <v>383937671</v>
      </c>
      <c r="I53" s="4">
        <v>94295066</v>
      </c>
      <c r="J53" s="4">
        <f t="shared" si="2"/>
        <v>478232737</v>
      </c>
      <c r="K53" s="4">
        <f t="shared" si="3"/>
        <v>478.23273699999999</v>
      </c>
      <c r="M53" s="3" t="s">
        <v>48</v>
      </c>
      <c r="N53" s="4">
        <v>557586159</v>
      </c>
      <c r="O53" s="4">
        <v>96992512</v>
      </c>
      <c r="P53" s="4">
        <f t="shared" si="4"/>
        <v>654578671</v>
      </c>
      <c r="Q53" s="4">
        <f t="shared" si="5"/>
        <v>654.57867099999999</v>
      </c>
      <c r="S53" s="3" t="s">
        <v>48</v>
      </c>
      <c r="T53" s="4">
        <v>610973607</v>
      </c>
      <c r="U53" s="4">
        <v>94908048</v>
      </c>
      <c r="V53" s="4">
        <f t="shared" si="6"/>
        <v>705881655</v>
      </c>
      <c r="W53" s="4">
        <f t="shared" si="7"/>
        <v>705.88165500000002</v>
      </c>
    </row>
    <row r="54" spans="1:23" x14ac:dyDescent="0.25">
      <c r="A54" s="3" t="s">
        <v>49</v>
      </c>
      <c r="B54" s="4">
        <v>290549304</v>
      </c>
      <c r="C54" s="4">
        <v>2747050</v>
      </c>
      <c r="D54" s="4">
        <f t="shared" si="0"/>
        <v>293296354</v>
      </c>
      <c r="E54" s="4">
        <f t="shared" si="1"/>
        <v>293.29635400000001</v>
      </c>
      <c r="G54" s="3" t="s">
        <v>49</v>
      </c>
      <c r="H54" s="4">
        <v>329136959</v>
      </c>
      <c r="I54" s="4">
        <v>12440760</v>
      </c>
      <c r="J54" s="4">
        <f t="shared" si="2"/>
        <v>341577719</v>
      </c>
      <c r="K54" s="4">
        <f t="shared" si="3"/>
        <v>341.577719</v>
      </c>
      <c r="M54" s="3" t="s">
        <v>49</v>
      </c>
      <c r="N54" s="4">
        <v>487441273</v>
      </c>
      <c r="O54" s="4">
        <v>12440371</v>
      </c>
      <c r="P54" s="4">
        <f t="shared" si="4"/>
        <v>499881644</v>
      </c>
      <c r="Q54" s="4">
        <f t="shared" si="5"/>
        <v>499.88164399999999</v>
      </c>
      <c r="S54" s="3" t="s">
        <v>49</v>
      </c>
      <c r="T54" s="4">
        <v>469642631</v>
      </c>
      <c r="U54" s="4">
        <v>11847213</v>
      </c>
      <c r="V54" s="4">
        <f t="shared" si="6"/>
        <v>481489844</v>
      </c>
      <c r="W54" s="4">
        <f t="shared" si="7"/>
        <v>481.48984400000001</v>
      </c>
    </row>
    <row r="55" spans="1:23" x14ac:dyDescent="0.25">
      <c r="A55" s="3" t="s">
        <v>50</v>
      </c>
      <c r="B55" s="4">
        <v>1511678</v>
      </c>
      <c r="C55" s="4">
        <v>33673831</v>
      </c>
      <c r="D55" s="4">
        <f t="shared" si="0"/>
        <v>35185509</v>
      </c>
      <c r="E55" s="4">
        <f t="shared" si="1"/>
        <v>35.185509000000003</v>
      </c>
      <c r="G55" s="3" t="s">
        <v>50</v>
      </c>
      <c r="H55" s="4">
        <v>1070017</v>
      </c>
      <c r="I55" s="4">
        <v>29943732</v>
      </c>
      <c r="J55" s="4">
        <f t="shared" si="2"/>
        <v>31013749</v>
      </c>
      <c r="K55" s="4">
        <f t="shared" si="3"/>
        <v>31.013749000000001</v>
      </c>
      <c r="M55" s="3" t="s">
        <v>50</v>
      </c>
      <c r="N55" s="4">
        <v>661532</v>
      </c>
      <c r="O55" s="4">
        <v>29168348</v>
      </c>
      <c r="P55" s="4">
        <f t="shared" si="4"/>
        <v>29829880</v>
      </c>
      <c r="Q55" s="4">
        <f t="shared" si="5"/>
        <v>29.829879999999999</v>
      </c>
      <c r="S55" s="3" t="s">
        <v>50</v>
      </c>
      <c r="T55" s="4">
        <v>1552453</v>
      </c>
      <c r="U55" s="4">
        <v>28495183</v>
      </c>
      <c r="V55" s="4">
        <f t="shared" si="6"/>
        <v>30047636</v>
      </c>
      <c r="W55" s="4">
        <f t="shared" si="7"/>
        <v>30.047636000000001</v>
      </c>
    </row>
    <row r="56" spans="1:23" x14ac:dyDescent="0.25">
      <c r="A56" s="3" t="s">
        <v>51</v>
      </c>
      <c r="B56" s="4">
        <v>44476463</v>
      </c>
      <c r="C56" s="4">
        <v>59687647</v>
      </c>
      <c r="D56" s="4">
        <f t="shared" si="0"/>
        <v>104164110</v>
      </c>
      <c r="E56" s="4">
        <f t="shared" si="1"/>
        <v>104.16410999999999</v>
      </c>
      <c r="G56" s="3" t="s">
        <v>51</v>
      </c>
      <c r="H56" s="4">
        <v>44355498</v>
      </c>
      <c r="I56" s="4">
        <v>58555792</v>
      </c>
      <c r="J56" s="4">
        <f t="shared" si="2"/>
        <v>102911290</v>
      </c>
      <c r="K56" s="4">
        <f t="shared" si="3"/>
        <v>102.91128999999999</v>
      </c>
      <c r="M56" s="3" t="s">
        <v>51</v>
      </c>
      <c r="N56" s="4">
        <v>39430303</v>
      </c>
      <c r="O56" s="4">
        <v>49289610</v>
      </c>
      <c r="P56" s="4">
        <f t="shared" si="4"/>
        <v>88719913</v>
      </c>
      <c r="Q56" s="4">
        <f t="shared" si="5"/>
        <v>88.719913000000005</v>
      </c>
      <c r="S56" s="3" t="s">
        <v>51</v>
      </c>
      <c r="T56" s="4">
        <v>42815491</v>
      </c>
      <c r="U56" s="4">
        <v>48182407</v>
      </c>
      <c r="V56" s="4">
        <f t="shared" si="6"/>
        <v>90997898</v>
      </c>
      <c r="W56" s="4">
        <f t="shared" si="7"/>
        <v>90.997898000000006</v>
      </c>
    </row>
    <row r="57" spans="1:23" x14ac:dyDescent="0.25">
      <c r="A57" s="3" t="s">
        <v>52</v>
      </c>
      <c r="B57" s="4">
        <v>112297388</v>
      </c>
      <c r="C57" s="4">
        <v>3068349</v>
      </c>
      <c r="D57" s="4">
        <f t="shared" si="0"/>
        <v>115365737</v>
      </c>
      <c r="E57" s="4">
        <f t="shared" si="1"/>
        <v>115.365737</v>
      </c>
      <c r="G57" s="3" t="s">
        <v>52</v>
      </c>
      <c r="H57" s="4">
        <v>122954927</v>
      </c>
      <c r="I57" s="4">
        <v>3663631</v>
      </c>
      <c r="J57" s="4">
        <f t="shared" si="2"/>
        <v>126618558</v>
      </c>
      <c r="K57" s="4">
        <f t="shared" si="3"/>
        <v>126.61855799999999</v>
      </c>
      <c r="M57" s="3" t="s">
        <v>52</v>
      </c>
      <c r="N57" s="4">
        <v>115194138</v>
      </c>
      <c r="O57" s="4">
        <v>3873903</v>
      </c>
      <c r="P57" s="4">
        <f t="shared" si="4"/>
        <v>119068041</v>
      </c>
      <c r="Q57" s="4">
        <f t="shared" si="5"/>
        <v>119.06804099999999</v>
      </c>
      <c r="S57" s="3" t="s">
        <v>52</v>
      </c>
      <c r="T57" s="4">
        <v>108049791</v>
      </c>
      <c r="U57" s="4">
        <v>3851877</v>
      </c>
      <c r="V57" s="4">
        <f t="shared" si="6"/>
        <v>111901668</v>
      </c>
      <c r="W57" s="4">
        <f t="shared" si="7"/>
        <v>111.901668</v>
      </c>
    </row>
    <row r="58" spans="1:23" x14ac:dyDescent="0.25">
      <c r="A58" s="3" t="s">
        <v>53</v>
      </c>
      <c r="B58" s="4">
        <v>15487408</v>
      </c>
      <c r="C58" s="4">
        <v>0</v>
      </c>
      <c r="D58" s="4">
        <f t="shared" si="0"/>
        <v>15487408</v>
      </c>
      <c r="E58" s="4">
        <f t="shared" si="1"/>
        <v>15.487408</v>
      </c>
      <c r="G58" s="3" t="s">
        <v>53</v>
      </c>
      <c r="H58" s="4">
        <v>17032619</v>
      </c>
      <c r="I58" s="4">
        <v>0</v>
      </c>
      <c r="J58" s="4">
        <f t="shared" si="2"/>
        <v>17032619</v>
      </c>
      <c r="K58" s="4">
        <f t="shared" si="3"/>
        <v>17.032619</v>
      </c>
      <c r="M58" s="3" t="s">
        <v>53</v>
      </c>
      <c r="N58" s="4">
        <v>17000440</v>
      </c>
      <c r="O58" s="4">
        <v>0</v>
      </c>
      <c r="P58" s="4">
        <f t="shared" si="4"/>
        <v>17000440</v>
      </c>
      <c r="Q58" s="4">
        <f t="shared" si="5"/>
        <v>17.000440000000001</v>
      </c>
      <c r="S58" s="3" t="s">
        <v>53</v>
      </c>
      <c r="T58" s="4">
        <v>16182099</v>
      </c>
      <c r="U58" s="4">
        <v>0</v>
      </c>
      <c r="V58" s="4">
        <f t="shared" si="6"/>
        <v>16182099</v>
      </c>
      <c r="W58" s="4">
        <f t="shared" si="7"/>
        <v>16.182099000000001</v>
      </c>
    </row>
    <row r="59" spans="1:23" x14ac:dyDescent="0.25">
      <c r="A59" s="3"/>
      <c r="B59" s="3"/>
      <c r="C59" s="3"/>
      <c r="D59" s="4"/>
      <c r="E59" s="4"/>
      <c r="G59" s="3"/>
      <c r="H59" s="3"/>
      <c r="I59" s="3"/>
      <c r="J59" s="4"/>
      <c r="K59" s="4"/>
      <c r="M59" s="3"/>
      <c r="N59" s="3"/>
      <c r="O59" s="3"/>
      <c r="P59" s="4"/>
      <c r="Q59" s="4"/>
      <c r="S59" s="3"/>
      <c r="T59" s="3"/>
      <c r="U59" s="3"/>
      <c r="V59" s="4"/>
      <c r="W59" s="4"/>
    </row>
    <row r="60" spans="1:23" x14ac:dyDescent="0.25">
      <c r="A60" s="3"/>
      <c r="B60" s="4">
        <f>SUM(B6:B59)</f>
        <v>6954307090</v>
      </c>
      <c r="C60" s="4">
        <f>SUM(C6:C59)</f>
        <v>2442948561</v>
      </c>
      <c r="D60" s="4">
        <f t="shared" si="0"/>
        <v>9397255651</v>
      </c>
      <c r="E60" s="4">
        <f t="shared" si="1"/>
        <v>9397.2556509999995</v>
      </c>
      <c r="G60" s="3"/>
      <c r="H60" s="4">
        <f>SUM(H6:H59)</f>
        <v>8395968064</v>
      </c>
      <c r="I60" s="4">
        <f>SUM(I6:I59)</f>
        <v>2592796214</v>
      </c>
      <c r="J60" s="4">
        <f t="shared" ref="J60" si="8">+I60+H60</f>
        <v>10988764278</v>
      </c>
      <c r="K60" s="4">
        <f t="shared" si="3"/>
        <v>10988.764278000001</v>
      </c>
      <c r="M60" s="3"/>
      <c r="N60" s="4">
        <f>SUM(N6:N59)</f>
        <v>9389981318</v>
      </c>
      <c r="O60" s="4">
        <f>SUM(O6:O59)</f>
        <v>3513656534</v>
      </c>
      <c r="P60" s="4">
        <f t="shared" ref="P60" si="9">+O60+N60</f>
        <v>12903637852</v>
      </c>
      <c r="Q60" s="4">
        <f t="shared" si="5"/>
        <v>12903.637852</v>
      </c>
      <c r="T60" s="4">
        <f>SUM(T6:T59)</f>
        <v>9539766384</v>
      </c>
      <c r="U60" s="4">
        <f>SUM(U6:U59)</f>
        <v>3463211475</v>
      </c>
      <c r="V60" s="4">
        <f t="shared" ref="V60" si="10">+U60+T60</f>
        <v>13002977859</v>
      </c>
      <c r="W60" s="4">
        <f t="shared" si="7"/>
        <v>13002.977859000001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0"/>
  <sheetViews>
    <sheetView tabSelected="1" workbookViewId="0"/>
  </sheetViews>
  <sheetFormatPr defaultRowHeight="12" x14ac:dyDescent="0.2"/>
  <cols>
    <col min="1" max="1" width="27.28515625" style="10" customWidth="1"/>
    <col min="2" max="5" width="12.5703125" style="10" customWidth="1"/>
    <col min="6" max="8" width="15.140625" style="10" customWidth="1"/>
    <col min="9" max="16384" width="9.140625" style="9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x14ac:dyDescent="0.2">
      <c r="A2" s="8" t="s">
        <v>60</v>
      </c>
      <c r="B2" s="8"/>
      <c r="C2" s="8"/>
      <c r="D2" s="8"/>
      <c r="E2" s="8"/>
      <c r="F2" s="8"/>
      <c r="G2" s="8"/>
      <c r="H2" s="8"/>
    </row>
    <row r="3" spans="1:8" x14ac:dyDescent="0.2">
      <c r="A3" s="8"/>
      <c r="B3" s="8"/>
      <c r="C3" s="8"/>
      <c r="D3" s="8"/>
      <c r="E3" s="8"/>
      <c r="F3" s="8"/>
      <c r="G3" s="8"/>
      <c r="H3" s="8"/>
    </row>
    <row r="4" spans="1:8" ht="51.6" customHeight="1" x14ac:dyDescent="0.2">
      <c r="A4" s="5" t="s">
        <v>0</v>
      </c>
      <c r="B4" s="6" t="s">
        <v>61</v>
      </c>
      <c r="C4" s="6" t="s">
        <v>62</v>
      </c>
      <c r="D4" s="6" t="s">
        <v>58</v>
      </c>
      <c r="E4" s="6" t="s">
        <v>63</v>
      </c>
      <c r="F4" s="7" t="s">
        <v>64</v>
      </c>
      <c r="G4" s="7" t="s">
        <v>65</v>
      </c>
      <c r="H4" s="7" t="s">
        <v>66</v>
      </c>
    </row>
    <row r="5" spans="1:8" x14ac:dyDescent="0.2">
      <c r="B5" s="11"/>
      <c r="C5" s="11"/>
      <c r="D5" s="11"/>
      <c r="E5" s="11"/>
      <c r="F5" s="12"/>
      <c r="G5" s="13"/>
      <c r="H5" s="13"/>
    </row>
    <row r="6" spans="1:8" x14ac:dyDescent="0.2">
      <c r="A6" s="10" t="s">
        <v>5</v>
      </c>
      <c r="B6" s="14">
        <f>+'paste in'!E10</f>
        <v>1494.911192</v>
      </c>
      <c r="C6" s="14">
        <f>+'paste in'!K10</f>
        <v>2021.327957</v>
      </c>
      <c r="D6" s="14">
        <f>+'paste in'!Q10</f>
        <v>2357.9063449999999</v>
      </c>
      <c r="E6" s="14">
        <f>+'paste in'!W10</f>
        <v>2339.7880540000001</v>
      </c>
      <c r="F6" s="12">
        <f t="shared" ref="F6:F37" si="0">+(E6-D6)/D6</f>
        <v>-7.6840588000537287E-3</v>
      </c>
      <c r="G6" s="13">
        <f t="shared" ref="G6:G37" si="1">+(E6-C6)/C6</f>
        <v>0.15754993933426317</v>
      </c>
      <c r="H6" s="13">
        <f t="shared" ref="H6:H37" si="2">+(E6-B6)/B6</f>
        <v>0.56516859765406058</v>
      </c>
    </row>
    <row r="7" spans="1:8" x14ac:dyDescent="0.2">
      <c r="A7" s="10" t="s">
        <v>45</v>
      </c>
      <c r="B7" s="14">
        <f>+'paste in'!E50</f>
        <v>658.99724100000003</v>
      </c>
      <c r="C7" s="14">
        <f>+'paste in'!K50</f>
        <v>939.551242</v>
      </c>
      <c r="D7" s="14">
        <f>+'paste in'!Q50</f>
        <v>1122.606252</v>
      </c>
      <c r="E7" s="14">
        <f>+'paste in'!W50</f>
        <v>1137.1295990000001</v>
      </c>
      <c r="F7" s="12">
        <f t="shared" si="0"/>
        <v>1.293716917585816E-2</v>
      </c>
      <c r="G7" s="13">
        <f t="shared" si="1"/>
        <v>0.21029013444697262</v>
      </c>
      <c r="H7" s="13">
        <f t="shared" si="2"/>
        <v>0.72554531074281092</v>
      </c>
    </row>
    <row r="8" spans="1:8" x14ac:dyDescent="0.2">
      <c r="A8" s="10" t="s">
        <v>9</v>
      </c>
      <c r="B8" s="14">
        <f>+'paste in'!E14</f>
        <v>490.80515200000002</v>
      </c>
      <c r="C8" s="14">
        <f>+'paste in'!K14</f>
        <v>396.20664699999998</v>
      </c>
      <c r="D8" s="14">
        <f>+'paste in'!Q14</f>
        <v>984.12634000000003</v>
      </c>
      <c r="E8" s="14">
        <f>+'paste in'!W14</f>
        <v>960.83737099999996</v>
      </c>
      <c r="F8" s="12">
        <f t="shared" si="0"/>
        <v>-2.366461302112904E-2</v>
      </c>
      <c r="G8" s="13">
        <f t="shared" si="1"/>
        <v>1.4250914977708591</v>
      </c>
      <c r="H8" s="13">
        <f t="shared" si="2"/>
        <v>0.95767580491901583</v>
      </c>
    </row>
    <row r="9" spans="1:8" x14ac:dyDescent="0.2">
      <c r="A9" s="10" t="s">
        <v>10</v>
      </c>
      <c r="B9" s="14">
        <f>+'paste in'!E15</f>
        <v>561.02030200000002</v>
      </c>
      <c r="C9" s="14">
        <f>+'paste in'!K15</f>
        <v>728.85301900000002</v>
      </c>
      <c r="D9" s="14">
        <f>+'paste in'!Q15</f>
        <v>917.88529400000004</v>
      </c>
      <c r="E9" s="14">
        <f>+'paste in'!W15</f>
        <v>915.05153499999994</v>
      </c>
      <c r="F9" s="12">
        <f t="shared" si="0"/>
        <v>-3.0872692029425847E-3</v>
      </c>
      <c r="G9" s="13">
        <f t="shared" si="1"/>
        <v>0.25546785311456593</v>
      </c>
      <c r="H9" s="13">
        <f t="shared" si="2"/>
        <v>0.63104887958225786</v>
      </c>
    </row>
    <row r="10" spans="1:8" x14ac:dyDescent="0.2">
      <c r="A10" s="10" t="s">
        <v>32</v>
      </c>
      <c r="B10" s="14">
        <f>+'paste in'!E37</f>
        <v>964.55140300000005</v>
      </c>
      <c r="C10" s="14">
        <f>+'paste in'!K37</f>
        <v>970.08699999999999</v>
      </c>
      <c r="D10" s="14">
        <f>+'paste in'!Q37</f>
        <v>752.54899999999998</v>
      </c>
      <c r="E10" s="14">
        <f>+'paste in'!W37</f>
        <v>767.55260099999998</v>
      </c>
      <c r="F10" s="12">
        <f t="shared" si="0"/>
        <v>1.993704197334659E-2</v>
      </c>
      <c r="G10" s="13">
        <f t="shared" si="1"/>
        <v>-0.20877962388940374</v>
      </c>
      <c r="H10" s="13">
        <f t="shared" si="2"/>
        <v>-0.2042387802114887</v>
      </c>
    </row>
    <row r="11" spans="1:8" x14ac:dyDescent="0.2">
      <c r="A11" s="10" t="s">
        <v>48</v>
      </c>
      <c r="B11" s="14">
        <f>+'paste in'!E53</f>
        <v>224.20090999999999</v>
      </c>
      <c r="C11" s="14">
        <f>+'paste in'!K53</f>
        <v>478.23273699999999</v>
      </c>
      <c r="D11" s="14">
        <f>+'paste in'!Q53</f>
        <v>654.57867099999999</v>
      </c>
      <c r="E11" s="14">
        <f>+'paste in'!W53</f>
        <v>705.88165500000002</v>
      </c>
      <c r="F11" s="12">
        <f t="shared" si="0"/>
        <v>7.83755815349505E-2</v>
      </c>
      <c r="G11" s="13">
        <f t="shared" si="1"/>
        <v>0.47602119300335571</v>
      </c>
      <c r="H11" s="13">
        <f t="shared" si="2"/>
        <v>2.148433496545576</v>
      </c>
    </row>
    <row r="12" spans="1:8" x14ac:dyDescent="0.2">
      <c r="A12" s="10" t="s">
        <v>30</v>
      </c>
      <c r="B12" s="14">
        <f>+'paste in'!E35</f>
        <v>351.40598399999999</v>
      </c>
      <c r="C12" s="14">
        <f>+'paste in'!K35</f>
        <v>418.49307299999998</v>
      </c>
      <c r="D12" s="14">
        <f>+'paste in'!Q35</f>
        <v>495.86900700000001</v>
      </c>
      <c r="E12" s="14">
        <f>+'paste in'!W35</f>
        <v>485.59539899999999</v>
      </c>
      <c r="F12" s="12">
        <f t="shared" si="0"/>
        <v>-2.0718391056854305E-2</v>
      </c>
      <c r="G12" s="13">
        <f t="shared" si="1"/>
        <v>0.16034274000994039</v>
      </c>
      <c r="H12" s="13">
        <f t="shared" si="2"/>
        <v>0.38186434241256406</v>
      </c>
    </row>
    <row r="13" spans="1:8" x14ac:dyDescent="0.2">
      <c r="A13" s="10" t="s">
        <v>49</v>
      </c>
      <c r="B13" s="14">
        <f>+'paste in'!E54</f>
        <v>293.29635400000001</v>
      </c>
      <c r="C13" s="14">
        <f>+'paste in'!K54</f>
        <v>341.577719</v>
      </c>
      <c r="D13" s="14">
        <f>+'paste in'!Q54</f>
        <v>499.88164399999999</v>
      </c>
      <c r="E13" s="14">
        <f>+'paste in'!W54</f>
        <v>481.48984400000001</v>
      </c>
      <c r="F13" s="12">
        <f t="shared" si="0"/>
        <v>-3.6792309181090853E-2</v>
      </c>
      <c r="G13" s="13">
        <f t="shared" si="1"/>
        <v>0.40960553694662971</v>
      </c>
      <c r="H13" s="13">
        <f t="shared" si="2"/>
        <v>0.64164960604999544</v>
      </c>
    </row>
    <row r="14" spans="1:8" x14ac:dyDescent="0.2">
      <c r="A14" s="10" t="s">
        <v>13</v>
      </c>
      <c r="B14" s="14">
        <f>+'paste in'!E18</f>
        <v>431.25060100000002</v>
      </c>
      <c r="C14" s="14">
        <f>+'paste in'!K18</f>
        <v>347.51451800000001</v>
      </c>
      <c r="D14" s="14">
        <f>+'paste in'!Q18</f>
        <v>441.47007400000001</v>
      </c>
      <c r="E14" s="14">
        <f>+'paste in'!W18</f>
        <v>468.64157599999999</v>
      </c>
      <c r="F14" s="12">
        <f t="shared" si="0"/>
        <v>6.154777775491975E-2</v>
      </c>
      <c r="G14" s="13">
        <f t="shared" si="1"/>
        <v>0.34855251140903404</v>
      </c>
      <c r="H14" s="13">
        <f t="shared" si="2"/>
        <v>8.6703589312794871E-2</v>
      </c>
    </row>
    <row r="15" spans="1:8" x14ac:dyDescent="0.2">
      <c r="A15" s="10" t="s">
        <v>44</v>
      </c>
      <c r="B15" s="14">
        <f>+'paste in'!E49</f>
        <v>366.80324300000001</v>
      </c>
      <c r="C15" s="14">
        <f>+'paste in'!K49</f>
        <v>406.38799499999999</v>
      </c>
      <c r="D15" s="14">
        <f>+'paste in'!Q49</f>
        <v>448.70630199999999</v>
      </c>
      <c r="E15" s="14">
        <f>+'paste in'!W49</f>
        <v>437.94036499999999</v>
      </c>
      <c r="F15" s="12">
        <f t="shared" si="0"/>
        <v>-2.3993282358668561E-2</v>
      </c>
      <c r="G15" s="13">
        <f t="shared" si="1"/>
        <v>7.7640999213079598E-2</v>
      </c>
      <c r="H15" s="13">
        <f t="shared" si="2"/>
        <v>0.19393809448952984</v>
      </c>
    </row>
    <row r="16" spans="1:8" x14ac:dyDescent="0.2">
      <c r="A16" s="10" t="s">
        <v>41</v>
      </c>
      <c r="B16" s="14">
        <f>+'paste in'!E46</f>
        <v>295.25089100000002</v>
      </c>
      <c r="C16" s="14">
        <f>+'paste in'!K46</f>
        <v>359.99517300000002</v>
      </c>
      <c r="D16" s="14">
        <f>+'paste in'!Q46</f>
        <v>403.594176</v>
      </c>
      <c r="E16" s="14">
        <f>+'paste in'!W46</f>
        <v>419.12643500000001</v>
      </c>
      <c r="F16" s="12">
        <f t="shared" si="0"/>
        <v>3.848484424116172E-2</v>
      </c>
      <c r="G16" s="13">
        <f t="shared" si="1"/>
        <v>0.16425570795083963</v>
      </c>
      <c r="H16" s="13">
        <f t="shared" si="2"/>
        <v>0.41956027153868936</v>
      </c>
    </row>
    <row r="17" spans="1:8" x14ac:dyDescent="0.2">
      <c r="A17" s="10" t="s">
        <v>18</v>
      </c>
      <c r="B17" s="14">
        <f>+'paste in'!E23</f>
        <v>198.71309500000001</v>
      </c>
      <c r="C17" s="14">
        <f>+'paste in'!K23</f>
        <v>228.081772</v>
      </c>
      <c r="D17" s="14">
        <f>+'paste in'!Q23</f>
        <v>349.89918499999999</v>
      </c>
      <c r="E17" s="14">
        <f>+'paste in'!W23</f>
        <v>350.27135900000002</v>
      </c>
      <c r="F17" s="12">
        <f t="shared" si="0"/>
        <v>1.0636606655715119E-3</v>
      </c>
      <c r="G17" s="13">
        <f t="shared" si="1"/>
        <v>0.53572710317245353</v>
      </c>
      <c r="H17" s="13">
        <f t="shared" si="2"/>
        <v>0.76269892530233097</v>
      </c>
    </row>
    <row r="18" spans="1:8" x14ac:dyDescent="0.2">
      <c r="A18" s="10" t="s">
        <v>38</v>
      </c>
      <c r="B18" s="14">
        <f>+'paste in'!E43</f>
        <v>457.19660499999998</v>
      </c>
      <c r="C18" s="14">
        <f>+'paste in'!K43</f>
        <v>435.81459799999999</v>
      </c>
      <c r="D18" s="14">
        <f>+'paste in'!Q43</f>
        <v>341.83103</v>
      </c>
      <c r="E18" s="14">
        <f>+'paste in'!W43</f>
        <v>340.066667</v>
      </c>
      <c r="F18" s="12">
        <f t="shared" si="0"/>
        <v>-5.1615062564682995E-3</v>
      </c>
      <c r="G18" s="13">
        <f t="shared" si="1"/>
        <v>-0.21969876970481836</v>
      </c>
      <c r="H18" s="13">
        <f t="shared" si="2"/>
        <v>-0.25619161804580765</v>
      </c>
    </row>
    <row r="19" spans="1:8" x14ac:dyDescent="0.2">
      <c r="A19" s="10" t="s">
        <v>14</v>
      </c>
      <c r="B19" s="14">
        <f>+'paste in'!E19</f>
        <v>258.912148</v>
      </c>
      <c r="C19" s="14">
        <f>+'paste in'!K19</f>
        <v>303.82643100000001</v>
      </c>
      <c r="D19" s="14">
        <f>+'paste in'!Q19</f>
        <v>315.00208500000002</v>
      </c>
      <c r="E19" s="14">
        <f>+'paste in'!W19</f>
        <v>292.063647</v>
      </c>
      <c r="F19" s="12">
        <f t="shared" si="0"/>
        <v>-7.2819956096481134E-2</v>
      </c>
      <c r="G19" s="13">
        <f t="shared" si="1"/>
        <v>-3.87154730458589E-2</v>
      </c>
      <c r="H19" s="13">
        <f t="shared" si="2"/>
        <v>0.12804149691732503</v>
      </c>
    </row>
    <row r="20" spans="1:8" x14ac:dyDescent="0.2">
      <c r="A20" s="10" t="s">
        <v>17</v>
      </c>
      <c r="B20" s="14">
        <f>+'paste in'!E22</f>
        <v>194.80016000000001</v>
      </c>
      <c r="C20" s="14">
        <f>+'paste in'!K22</f>
        <v>221.75539900000001</v>
      </c>
      <c r="D20" s="14">
        <f>+'paste in'!Q22</f>
        <v>271.239755</v>
      </c>
      <c r="E20" s="14">
        <f>+'paste in'!W22</f>
        <v>290.83743900000002</v>
      </c>
      <c r="F20" s="12">
        <f t="shared" si="0"/>
        <v>7.2252255204993884E-2</v>
      </c>
      <c r="G20" s="13">
        <f t="shared" si="1"/>
        <v>0.31152359902633081</v>
      </c>
      <c r="H20" s="13">
        <f t="shared" si="2"/>
        <v>0.49300410738882355</v>
      </c>
    </row>
    <row r="21" spans="1:8" x14ac:dyDescent="0.2">
      <c r="A21" s="10" t="s">
        <v>33</v>
      </c>
      <c r="B21" s="14">
        <f>+'paste in'!E38</f>
        <v>327.74543499999999</v>
      </c>
      <c r="C21" s="14">
        <f>+'paste in'!K38</f>
        <v>312.508735</v>
      </c>
      <c r="D21" s="14">
        <f>+'paste in'!Q38</f>
        <v>321.438515</v>
      </c>
      <c r="E21" s="14">
        <f>+'paste in'!W38</f>
        <v>260.700018</v>
      </c>
      <c r="F21" s="12">
        <f t="shared" si="0"/>
        <v>-0.18895836735681781</v>
      </c>
      <c r="G21" s="13">
        <f t="shared" si="1"/>
        <v>-0.16578326042630456</v>
      </c>
      <c r="H21" s="13">
        <f t="shared" si="2"/>
        <v>-0.2045655250697847</v>
      </c>
    </row>
    <row r="22" spans="1:8" x14ac:dyDescent="0.2">
      <c r="A22" s="10" t="s">
        <v>23</v>
      </c>
      <c r="B22" s="14">
        <f>+'paste in'!E28</f>
        <v>151.19106500000001</v>
      </c>
      <c r="C22" s="14">
        <f>+'paste in'!K28</f>
        <v>196.13698500000001</v>
      </c>
      <c r="D22" s="14">
        <f>+'paste in'!Q28</f>
        <v>211.40627900000001</v>
      </c>
      <c r="E22" s="14">
        <f>+'paste in'!W28</f>
        <v>214.44601</v>
      </c>
      <c r="F22" s="12">
        <f t="shared" si="0"/>
        <v>1.4378622122193395E-2</v>
      </c>
      <c r="G22" s="13">
        <f t="shared" si="1"/>
        <v>9.3348151548266076E-2</v>
      </c>
      <c r="H22" s="13">
        <f t="shared" si="2"/>
        <v>0.41837753441316117</v>
      </c>
    </row>
    <row r="23" spans="1:8" x14ac:dyDescent="0.2">
      <c r="A23" s="10" t="s">
        <v>6</v>
      </c>
      <c r="B23" s="14">
        <f>+'paste in'!E11</f>
        <v>74.709425999999993</v>
      </c>
      <c r="C23" s="14">
        <f>+'paste in'!K11</f>
        <v>130.317769</v>
      </c>
      <c r="D23" s="14">
        <f>+'paste in'!Q11</f>
        <v>168.999866</v>
      </c>
      <c r="E23" s="14">
        <f>+'paste in'!W11</f>
        <v>184.47811200000001</v>
      </c>
      <c r="F23" s="12">
        <f t="shared" si="0"/>
        <v>9.1587327057407325E-2</v>
      </c>
      <c r="G23" s="13">
        <f t="shared" si="1"/>
        <v>0.41560213480941355</v>
      </c>
      <c r="H23" s="13">
        <f t="shared" si="2"/>
        <v>1.4692749212127534</v>
      </c>
    </row>
    <row r="24" spans="1:8" x14ac:dyDescent="0.2">
      <c r="A24" s="10" t="s">
        <v>35</v>
      </c>
      <c r="B24" s="14">
        <f>+'paste in'!E40</f>
        <v>108.78947700000001</v>
      </c>
      <c r="C24" s="14">
        <f>+'paste in'!K40</f>
        <v>131.684371</v>
      </c>
      <c r="D24" s="14">
        <f>+'paste in'!Q40</f>
        <v>147.55740900000001</v>
      </c>
      <c r="E24" s="14">
        <f>+'paste in'!W40</f>
        <v>149.855841</v>
      </c>
      <c r="F24" s="12">
        <f t="shared" si="0"/>
        <v>1.5576527234901442E-2</v>
      </c>
      <c r="G24" s="13">
        <f t="shared" si="1"/>
        <v>0.1379926096165201</v>
      </c>
      <c r="H24" s="13">
        <f t="shared" si="2"/>
        <v>0.37748470837855019</v>
      </c>
    </row>
    <row r="25" spans="1:8" x14ac:dyDescent="0.2">
      <c r="A25" s="10" t="s">
        <v>25</v>
      </c>
      <c r="B25" s="14">
        <f>+'paste in'!E30</f>
        <v>96.994874999999993</v>
      </c>
      <c r="C25" s="14">
        <f>+'paste in'!K30</f>
        <v>129.622525</v>
      </c>
      <c r="D25" s="14">
        <f>+'paste in'!Q30</f>
        <v>129.82647700000001</v>
      </c>
      <c r="E25" s="14">
        <f>+'paste in'!W30</f>
        <v>139.60191399999999</v>
      </c>
      <c r="F25" s="12">
        <f t="shared" si="0"/>
        <v>7.5296173984602394E-2</v>
      </c>
      <c r="G25" s="13">
        <f t="shared" si="1"/>
        <v>7.6988077496561641E-2</v>
      </c>
      <c r="H25" s="13">
        <f t="shared" si="2"/>
        <v>0.43927103364997383</v>
      </c>
    </row>
    <row r="26" spans="1:8" x14ac:dyDescent="0.2">
      <c r="A26" s="10" t="s">
        <v>21</v>
      </c>
      <c r="B26" s="14">
        <f>+'paste in'!E26</f>
        <v>87.831425999999993</v>
      </c>
      <c r="C26" s="14">
        <f>+'paste in'!K26</f>
        <v>93.726736000000002</v>
      </c>
      <c r="D26" s="14">
        <f>+'paste in'!Q26</f>
        <v>115.048806</v>
      </c>
      <c r="E26" s="14">
        <f>+'paste in'!W26</f>
        <v>133.69614100000001</v>
      </c>
      <c r="F26" s="12">
        <f t="shared" si="0"/>
        <v>0.162081951550197</v>
      </c>
      <c r="G26" s="13">
        <f t="shared" si="1"/>
        <v>0.42644614232592082</v>
      </c>
      <c r="H26" s="13">
        <f t="shared" si="2"/>
        <v>0.52219025796074425</v>
      </c>
    </row>
    <row r="27" spans="1:8" x14ac:dyDescent="0.2">
      <c r="A27" s="10" t="s">
        <v>20</v>
      </c>
      <c r="B27" s="14">
        <f>+'paste in'!E25</f>
        <v>93.021127000000007</v>
      </c>
      <c r="C27" s="14">
        <f>+'paste in'!K25</f>
        <v>100.151324</v>
      </c>
      <c r="D27" s="14">
        <f>+'paste in'!Q25</f>
        <v>112.75688100000001</v>
      </c>
      <c r="E27" s="14">
        <f>+'paste in'!W25</f>
        <v>121.93490799999999</v>
      </c>
      <c r="F27" s="12">
        <f t="shared" si="0"/>
        <v>8.1396602305805046E-2</v>
      </c>
      <c r="G27" s="13">
        <f t="shared" si="1"/>
        <v>0.2175067001610482</v>
      </c>
      <c r="H27" s="13">
        <f t="shared" si="2"/>
        <v>0.31083025902277001</v>
      </c>
    </row>
    <row r="28" spans="1:8" x14ac:dyDescent="0.2">
      <c r="A28" s="10" t="s">
        <v>22</v>
      </c>
      <c r="B28" s="14">
        <f>+'paste in'!E27</f>
        <v>88.308752999999996</v>
      </c>
      <c r="C28" s="14">
        <f>+'paste in'!K27</f>
        <v>108.343816</v>
      </c>
      <c r="D28" s="14">
        <f>+'paste in'!Q27</f>
        <v>118.021034</v>
      </c>
      <c r="E28" s="14">
        <f>+'paste in'!W27</f>
        <v>116.82900600000001</v>
      </c>
      <c r="F28" s="12">
        <f t="shared" si="0"/>
        <v>-1.01001318120971E-2</v>
      </c>
      <c r="G28" s="13">
        <f t="shared" si="1"/>
        <v>7.8317252550897803E-2</v>
      </c>
      <c r="H28" s="13">
        <f t="shared" si="2"/>
        <v>0.32296065827132686</v>
      </c>
    </row>
    <row r="29" spans="1:8" x14ac:dyDescent="0.2">
      <c r="A29" s="10" t="s">
        <v>31</v>
      </c>
      <c r="B29" s="14">
        <f>+'paste in'!E36</f>
        <v>94.369418999999994</v>
      </c>
      <c r="C29" s="14">
        <f>+'paste in'!K36</f>
        <v>107.429973</v>
      </c>
      <c r="D29" s="14">
        <f>+'paste in'!Q36</f>
        <v>86.449608999999995</v>
      </c>
      <c r="E29" s="14">
        <f>+'paste in'!W36</f>
        <v>115.924363</v>
      </c>
      <c r="F29" s="12">
        <f t="shared" si="0"/>
        <v>0.34094722163520724</v>
      </c>
      <c r="G29" s="13">
        <f t="shared" si="1"/>
        <v>7.9069088102628443E-2</v>
      </c>
      <c r="H29" s="13">
        <f t="shared" si="2"/>
        <v>0.22841026498213376</v>
      </c>
    </row>
    <row r="30" spans="1:8" x14ac:dyDescent="0.2">
      <c r="A30" s="10" t="s">
        <v>52</v>
      </c>
      <c r="B30" s="14">
        <f>+'paste in'!E57</f>
        <v>115.365737</v>
      </c>
      <c r="C30" s="14">
        <f>+'paste in'!K57</f>
        <v>126.61855799999999</v>
      </c>
      <c r="D30" s="14">
        <f>+'paste in'!Q57</f>
        <v>119.06804099999999</v>
      </c>
      <c r="E30" s="14">
        <f>+'paste in'!W57</f>
        <v>111.901668</v>
      </c>
      <c r="F30" s="12">
        <f t="shared" si="0"/>
        <v>-6.0187208421443615E-2</v>
      </c>
      <c r="G30" s="13">
        <f t="shared" si="1"/>
        <v>-0.11623011849495232</v>
      </c>
      <c r="H30" s="13">
        <f t="shared" si="2"/>
        <v>-3.0026844105368954E-2</v>
      </c>
    </row>
    <row r="31" spans="1:8" x14ac:dyDescent="0.2">
      <c r="A31" s="10" t="s">
        <v>37</v>
      </c>
      <c r="B31" s="14">
        <f>+'paste in'!E42</f>
        <v>43.795946999999998</v>
      </c>
      <c r="C31" s="14">
        <f>+'paste in'!K42</f>
        <v>72.139324000000002</v>
      </c>
      <c r="D31" s="14">
        <f>+'paste in'!Q42</f>
        <v>93.617664000000005</v>
      </c>
      <c r="E31" s="14">
        <f>+'paste in'!W42</f>
        <v>107.44923</v>
      </c>
      <c r="F31" s="12">
        <f t="shared" si="0"/>
        <v>0.14774525884345924</v>
      </c>
      <c r="G31" s="13">
        <f t="shared" si="1"/>
        <v>0.48946821292641995</v>
      </c>
      <c r="H31" s="13">
        <f t="shared" si="2"/>
        <v>1.4534057911797182</v>
      </c>
    </row>
    <row r="32" spans="1:8" x14ac:dyDescent="0.2">
      <c r="A32" s="10" t="s">
        <v>4</v>
      </c>
      <c r="B32" s="14">
        <f>+'paste in'!E9</f>
        <v>155.38901899999999</v>
      </c>
      <c r="C32" s="14">
        <f>+'paste in'!K9</f>
        <v>118.147274</v>
      </c>
      <c r="D32" s="14">
        <f>+'paste in'!Q9</f>
        <v>119.082593</v>
      </c>
      <c r="E32" s="14">
        <f>+'paste in'!W9</f>
        <v>102.97539399999999</v>
      </c>
      <c r="F32" s="12">
        <f t="shared" si="0"/>
        <v>-0.13526073453909429</v>
      </c>
      <c r="G32" s="13">
        <f t="shared" si="1"/>
        <v>-0.12841498145780328</v>
      </c>
      <c r="H32" s="13">
        <f t="shared" si="2"/>
        <v>-0.33730584913468048</v>
      </c>
    </row>
    <row r="33" spans="1:8" x14ac:dyDescent="0.2">
      <c r="A33" s="10" t="s">
        <v>51</v>
      </c>
      <c r="B33" s="14">
        <f>+'paste in'!E56</f>
        <v>104.16410999999999</v>
      </c>
      <c r="C33" s="14">
        <f>+'paste in'!K56</f>
        <v>102.91128999999999</v>
      </c>
      <c r="D33" s="14">
        <f>+'paste in'!Q56</f>
        <v>88.719913000000005</v>
      </c>
      <c r="E33" s="14">
        <f>+'paste in'!W56</f>
        <v>90.997898000000006</v>
      </c>
      <c r="F33" s="12">
        <f t="shared" si="0"/>
        <v>2.567614104851524E-2</v>
      </c>
      <c r="G33" s="13">
        <f t="shared" si="1"/>
        <v>-0.11576370289401666</v>
      </c>
      <c r="H33" s="13">
        <f t="shared" si="2"/>
        <v>-0.12639873753061384</v>
      </c>
    </row>
    <row r="34" spans="1:8" x14ac:dyDescent="0.2">
      <c r="A34" s="10" t="s">
        <v>15</v>
      </c>
      <c r="B34" s="14">
        <f>+'paste in'!E20</f>
        <v>57.601618999999999</v>
      </c>
      <c r="C34" s="14">
        <f>+'paste in'!K20</f>
        <v>66.391549999999995</v>
      </c>
      <c r="D34" s="14">
        <f>+'paste in'!Q20</f>
        <v>81.259736000000004</v>
      </c>
      <c r="E34" s="14">
        <f>+'paste in'!W20</f>
        <v>86.968318999999994</v>
      </c>
      <c r="F34" s="12">
        <f t="shared" si="0"/>
        <v>7.0251065053915387E-2</v>
      </c>
      <c r="G34" s="13">
        <f t="shared" si="1"/>
        <v>0.3099305408594919</v>
      </c>
      <c r="H34" s="13">
        <f t="shared" si="2"/>
        <v>0.50982421171182701</v>
      </c>
    </row>
    <row r="35" spans="1:8" x14ac:dyDescent="0.2">
      <c r="A35" s="10" t="s">
        <v>36</v>
      </c>
      <c r="B35" s="14">
        <f>+'paste in'!E41</f>
        <v>92.771773999999994</v>
      </c>
      <c r="C35" s="14">
        <f>+'paste in'!K41</f>
        <v>97.967589000000004</v>
      </c>
      <c r="D35" s="14">
        <f>+'paste in'!Q41</f>
        <v>87.754208000000006</v>
      </c>
      <c r="E35" s="14">
        <f>+'paste in'!W41</f>
        <v>86.330952999999994</v>
      </c>
      <c r="F35" s="12">
        <f t="shared" si="0"/>
        <v>-1.6218652443424839E-2</v>
      </c>
      <c r="G35" s="13">
        <f t="shared" si="1"/>
        <v>-0.11878046728290935</v>
      </c>
      <c r="H35" s="13">
        <f t="shared" si="2"/>
        <v>-6.9426515439922495E-2</v>
      </c>
    </row>
    <row r="36" spans="1:8" x14ac:dyDescent="0.2">
      <c r="A36" s="10" t="s">
        <v>3</v>
      </c>
      <c r="B36" s="14">
        <f>+'paste in'!E8</f>
        <v>15.865095</v>
      </c>
      <c r="C36" s="14">
        <f>+'paste in'!K8</f>
        <v>22.568109</v>
      </c>
      <c r="D36" s="14">
        <f>+'paste in'!Q8</f>
        <v>47.169612000000001</v>
      </c>
      <c r="E36" s="14">
        <f>+'paste in'!W8</f>
        <v>57.703597000000002</v>
      </c>
      <c r="F36" s="12">
        <f t="shared" si="0"/>
        <v>0.22332142566701632</v>
      </c>
      <c r="G36" s="13">
        <f t="shared" si="1"/>
        <v>1.5568645117763302</v>
      </c>
      <c r="H36" s="13">
        <f t="shared" si="2"/>
        <v>2.6371415992151328</v>
      </c>
    </row>
    <row r="37" spans="1:8" x14ac:dyDescent="0.2">
      <c r="A37" s="10" t="s">
        <v>1</v>
      </c>
      <c r="B37" s="14">
        <f>+'paste in'!E6</f>
        <v>19.487309</v>
      </c>
      <c r="C37" s="14">
        <f>+'paste in'!K6</f>
        <v>82.082834000000005</v>
      </c>
      <c r="D37" s="14">
        <f>+'paste in'!Q6</f>
        <v>62.073107</v>
      </c>
      <c r="E37" s="14">
        <f>+'paste in'!W6</f>
        <v>56.599693000000002</v>
      </c>
      <c r="F37" s="12">
        <f t="shared" si="0"/>
        <v>-8.8176897605592677E-2</v>
      </c>
      <c r="G37" s="13">
        <f t="shared" si="1"/>
        <v>-0.31045639822816062</v>
      </c>
      <c r="H37" s="13">
        <f t="shared" si="2"/>
        <v>1.9044386272111766</v>
      </c>
    </row>
    <row r="38" spans="1:8" x14ac:dyDescent="0.2">
      <c r="A38" s="10" t="s">
        <v>28</v>
      </c>
      <c r="B38" s="14">
        <f>+'paste in'!E33</f>
        <v>56.665450999999997</v>
      </c>
      <c r="C38" s="14">
        <f>+'paste in'!K33</f>
        <v>42.829715</v>
      </c>
      <c r="D38" s="14">
        <f>+'paste in'!Q33</f>
        <v>59.904401999999997</v>
      </c>
      <c r="E38" s="14">
        <f>+'paste in'!W33</f>
        <v>55.874650000000003</v>
      </c>
      <c r="F38" s="12">
        <f t="shared" ref="F38:F69" si="3">+(E38-D38)/D38</f>
        <v>-6.7269714168918596E-2</v>
      </c>
      <c r="G38" s="13">
        <f t="shared" ref="G38:G55" si="4">+(E38-C38)/C38</f>
        <v>0.30457674070443858</v>
      </c>
      <c r="H38" s="13">
        <f t="shared" ref="H38:H55" si="5">+(E38-B38)/B38</f>
        <v>-1.395561115361095E-2</v>
      </c>
    </row>
    <row r="39" spans="1:8" x14ac:dyDescent="0.2">
      <c r="A39" s="10" t="s">
        <v>24</v>
      </c>
      <c r="B39" s="14">
        <f>+'paste in'!E29</f>
        <v>22.943517</v>
      </c>
      <c r="C39" s="14">
        <f>+'paste in'!K29</f>
        <v>36.245624999999997</v>
      </c>
      <c r="D39" s="14">
        <f>+'paste in'!Q29</f>
        <v>44.639166000000003</v>
      </c>
      <c r="E39" s="14">
        <f>+'paste in'!W29</f>
        <v>45.024738999999997</v>
      </c>
      <c r="F39" s="12">
        <f t="shared" si="3"/>
        <v>8.6375493664015528E-3</v>
      </c>
      <c r="G39" s="13">
        <f t="shared" si="4"/>
        <v>0.24221168761747108</v>
      </c>
      <c r="H39" s="13">
        <f t="shared" si="5"/>
        <v>0.96241661642371557</v>
      </c>
    </row>
    <row r="40" spans="1:8" x14ac:dyDescent="0.2">
      <c r="A40" s="10" t="s">
        <v>42</v>
      </c>
      <c r="B40" s="14">
        <f>+'paste in'!E47</f>
        <v>32.329537000000002</v>
      </c>
      <c r="C40" s="14">
        <f>+'paste in'!K47</f>
        <v>38.285069</v>
      </c>
      <c r="D40" s="14">
        <f>+'paste in'!Q47</f>
        <v>39.750373000000003</v>
      </c>
      <c r="E40" s="14">
        <f>+'paste in'!W47</f>
        <v>44.503774999999997</v>
      </c>
      <c r="F40" s="12">
        <f t="shared" si="3"/>
        <v>0.11958131814259941</v>
      </c>
      <c r="G40" s="13">
        <f t="shared" si="4"/>
        <v>0.16243162575990128</v>
      </c>
      <c r="H40" s="13">
        <f t="shared" si="5"/>
        <v>0.37656703837113392</v>
      </c>
    </row>
    <row r="41" spans="1:8" x14ac:dyDescent="0.2">
      <c r="A41" s="10" t="s">
        <v>8</v>
      </c>
      <c r="B41" s="14">
        <f>+'paste in'!E13</f>
        <v>21.002099999999999</v>
      </c>
      <c r="C41" s="14">
        <f>+'paste in'!K13</f>
        <v>25.179103000000001</v>
      </c>
      <c r="D41" s="14">
        <f>+'paste in'!Q13</f>
        <v>28.214701999999999</v>
      </c>
      <c r="E41" s="14">
        <f>+'paste in'!W13</f>
        <v>34.099800000000002</v>
      </c>
      <c r="F41" s="12">
        <f t="shared" si="3"/>
        <v>0.20858267438018671</v>
      </c>
      <c r="G41" s="13">
        <f t="shared" si="4"/>
        <v>0.35428970603122756</v>
      </c>
      <c r="H41" s="13">
        <f t="shared" si="5"/>
        <v>0.62363763623637658</v>
      </c>
    </row>
    <row r="42" spans="1:8" x14ac:dyDescent="0.2">
      <c r="A42" s="10" t="s">
        <v>7</v>
      </c>
      <c r="B42" s="14">
        <f>+'paste in'!E12</f>
        <v>52.521126000000002</v>
      </c>
      <c r="C42" s="14">
        <f>+'paste in'!K12</f>
        <v>35.714185000000001</v>
      </c>
      <c r="D42" s="14">
        <f>+'paste in'!Q12</f>
        <v>32.947732000000002</v>
      </c>
      <c r="E42" s="14">
        <f>+'paste in'!W12</f>
        <v>33.697302999999998</v>
      </c>
      <c r="F42" s="12">
        <f t="shared" si="3"/>
        <v>2.2750306455084555E-2</v>
      </c>
      <c r="G42" s="13">
        <f t="shared" si="4"/>
        <v>-5.6472855253451887E-2</v>
      </c>
      <c r="H42" s="13">
        <f t="shared" si="5"/>
        <v>-0.35840478743734483</v>
      </c>
    </row>
    <row r="43" spans="1:8" x14ac:dyDescent="0.2">
      <c r="A43" s="10" t="s">
        <v>27</v>
      </c>
      <c r="B43" s="14">
        <f>+'paste in'!E32</f>
        <v>15.465436</v>
      </c>
      <c r="C43" s="14">
        <f>+'paste in'!K32</f>
        <v>20.416743</v>
      </c>
      <c r="D43" s="14">
        <f>+'paste in'!Q32</f>
        <v>28.627908000000001</v>
      </c>
      <c r="E43" s="14">
        <f>+'paste in'!W32</f>
        <v>32.903731999999998</v>
      </c>
      <c r="F43" s="12">
        <f t="shared" si="3"/>
        <v>0.14935859092463188</v>
      </c>
      <c r="G43" s="13">
        <f t="shared" si="4"/>
        <v>0.61160533783473681</v>
      </c>
      <c r="H43" s="13">
        <f t="shared" si="5"/>
        <v>1.1275657537233348</v>
      </c>
    </row>
    <row r="44" spans="1:8" x14ac:dyDescent="0.2">
      <c r="A44" s="10" t="s">
        <v>50</v>
      </c>
      <c r="B44" s="14">
        <f>+'paste in'!E55</f>
        <v>35.185509000000003</v>
      </c>
      <c r="C44" s="14">
        <f>+'paste in'!K55</f>
        <v>31.013749000000001</v>
      </c>
      <c r="D44" s="14">
        <f>+'paste in'!Q55</f>
        <v>29.829879999999999</v>
      </c>
      <c r="E44" s="14">
        <f>+'paste in'!W55</f>
        <v>30.047636000000001</v>
      </c>
      <c r="F44" s="12">
        <f t="shared" si="3"/>
        <v>7.2999287962271855E-3</v>
      </c>
      <c r="G44" s="13">
        <f t="shared" si="4"/>
        <v>-3.1151119459953067E-2</v>
      </c>
      <c r="H44" s="13">
        <f t="shared" si="5"/>
        <v>-0.14602241508002634</v>
      </c>
    </row>
    <row r="45" spans="1:8" x14ac:dyDescent="0.2">
      <c r="A45" s="10" t="s">
        <v>19</v>
      </c>
      <c r="B45" s="14">
        <f>+'paste in'!E24</f>
        <v>15.439583000000001</v>
      </c>
      <c r="C45" s="14">
        <f>+'paste in'!K24</f>
        <v>18.537877999999999</v>
      </c>
      <c r="D45" s="14">
        <f>+'paste in'!Q24</f>
        <v>16.695653</v>
      </c>
      <c r="E45" s="14">
        <f>+'paste in'!W24</f>
        <v>27.200457</v>
      </c>
      <c r="F45" s="12">
        <f t="shared" si="3"/>
        <v>0.62919395845134063</v>
      </c>
      <c r="G45" s="13">
        <f t="shared" si="4"/>
        <v>0.46729075463761283</v>
      </c>
      <c r="H45" s="13">
        <f t="shared" si="5"/>
        <v>0.76173521007659328</v>
      </c>
    </row>
    <row r="46" spans="1:8" x14ac:dyDescent="0.2">
      <c r="A46" s="10" t="s">
        <v>16</v>
      </c>
      <c r="B46" s="14">
        <f>+'paste in'!E21</f>
        <v>17.944685</v>
      </c>
      <c r="C46" s="14">
        <f>+'paste in'!K21</f>
        <v>17.250646</v>
      </c>
      <c r="D46" s="14">
        <f>+'paste in'!Q21</f>
        <v>17.873566</v>
      </c>
      <c r="E46" s="14">
        <f>+'paste in'!W21</f>
        <v>25.838274999999999</v>
      </c>
      <c r="F46" s="12">
        <f t="shared" si="3"/>
        <v>0.44561387470189212</v>
      </c>
      <c r="G46" s="13">
        <f t="shared" si="4"/>
        <v>0.49781492240928255</v>
      </c>
      <c r="H46" s="13">
        <f t="shared" si="5"/>
        <v>0.43988456749171134</v>
      </c>
    </row>
    <row r="47" spans="1:8" x14ac:dyDescent="0.2">
      <c r="A47" s="10" t="s">
        <v>34</v>
      </c>
      <c r="B47" s="14">
        <f>+'paste in'!E39</f>
        <v>13.44082</v>
      </c>
      <c r="C47" s="14">
        <f>+'paste in'!K39</f>
        <v>20.573844999999999</v>
      </c>
      <c r="D47" s="14">
        <f>+'paste in'!Q39</f>
        <v>22.310241999999999</v>
      </c>
      <c r="E47" s="14">
        <f>+'paste in'!W39</f>
        <v>24.410115000000001</v>
      </c>
      <c r="F47" s="12">
        <f t="shared" si="3"/>
        <v>9.4121480170407945E-2</v>
      </c>
      <c r="G47" s="13">
        <f t="shared" si="4"/>
        <v>0.18646344424194908</v>
      </c>
      <c r="H47" s="13">
        <f t="shared" si="5"/>
        <v>0.81611798982502559</v>
      </c>
    </row>
    <row r="48" spans="1:8" x14ac:dyDescent="0.2">
      <c r="A48" s="10" t="s">
        <v>47</v>
      </c>
      <c r="B48" s="14">
        <f>+'paste in'!E52</f>
        <v>21.427202000000001</v>
      </c>
      <c r="C48" s="14">
        <f>+'paste in'!K52</f>
        <v>21.391068000000001</v>
      </c>
      <c r="D48" s="14">
        <f>+'paste in'!Q52</f>
        <v>20.092375000000001</v>
      </c>
      <c r="E48" s="14">
        <f>+'paste in'!W52</f>
        <v>20.788587</v>
      </c>
      <c r="F48" s="12">
        <f t="shared" si="3"/>
        <v>3.4650557736454708E-2</v>
      </c>
      <c r="G48" s="13">
        <f t="shared" si="4"/>
        <v>-2.8165073384835246E-2</v>
      </c>
      <c r="H48" s="13">
        <f t="shared" si="5"/>
        <v>-2.9803938003664755E-2</v>
      </c>
    </row>
    <row r="49" spans="1:8" x14ac:dyDescent="0.2">
      <c r="A49" s="10" t="s">
        <v>12</v>
      </c>
      <c r="B49" s="14">
        <f>+'paste in'!E17</f>
        <v>6.2869429999999999</v>
      </c>
      <c r="C49" s="14">
        <f>+'paste in'!K17</f>
        <v>10.104336</v>
      </c>
      <c r="D49" s="14">
        <f>+'paste in'!Q17</f>
        <v>20.356385</v>
      </c>
      <c r="E49" s="14">
        <f>+'paste in'!W17</f>
        <v>20.360880999999999</v>
      </c>
      <c r="F49" s="12">
        <f t="shared" si="3"/>
        <v>2.2086436270485213E-4</v>
      </c>
      <c r="G49" s="13">
        <f t="shared" si="4"/>
        <v>1.0150637310556576</v>
      </c>
      <c r="H49" s="13">
        <f t="shared" si="5"/>
        <v>2.2385979958781235</v>
      </c>
    </row>
    <row r="50" spans="1:8" x14ac:dyDescent="0.2">
      <c r="A50" s="10" t="s">
        <v>46</v>
      </c>
      <c r="B50" s="14">
        <f>+'paste in'!E51</f>
        <v>9.5775400000000008</v>
      </c>
      <c r="C50" s="14">
        <f>+'paste in'!K51</f>
        <v>14.233095</v>
      </c>
      <c r="D50" s="14">
        <f>+'paste in'!Q51</f>
        <v>17.597404999999998</v>
      </c>
      <c r="E50" s="14">
        <f>+'paste in'!W51</f>
        <v>18.759391999999998</v>
      </c>
      <c r="F50" s="12">
        <f t="shared" si="3"/>
        <v>6.6031724563934288E-2</v>
      </c>
      <c r="G50" s="13">
        <f t="shared" si="4"/>
        <v>0.31801214001592748</v>
      </c>
      <c r="H50" s="13">
        <f t="shared" si="5"/>
        <v>0.9586858420847103</v>
      </c>
    </row>
    <row r="51" spans="1:8" x14ac:dyDescent="0.2">
      <c r="A51" s="10" t="s">
        <v>53</v>
      </c>
      <c r="B51" s="14">
        <f>+'paste in'!E58</f>
        <v>15.487408</v>
      </c>
      <c r="C51" s="14">
        <f>+'paste in'!K58</f>
        <v>17.032619</v>
      </c>
      <c r="D51" s="14">
        <f>+'paste in'!Q58</f>
        <v>17.000440000000001</v>
      </c>
      <c r="E51" s="14">
        <f>+'paste in'!W58</f>
        <v>16.182099000000001</v>
      </c>
      <c r="F51" s="12">
        <f t="shared" si="3"/>
        <v>-4.8136459997505959E-2</v>
      </c>
      <c r="G51" s="13">
        <f t="shared" si="4"/>
        <v>-4.9934775151137915E-2</v>
      </c>
      <c r="H51" s="13">
        <f t="shared" si="5"/>
        <v>4.4855213990617447E-2</v>
      </c>
    </row>
    <row r="52" spans="1:8" x14ac:dyDescent="0.2">
      <c r="A52" s="10" t="s">
        <v>2</v>
      </c>
      <c r="B52" s="14">
        <f>+'paste in'!E7</f>
        <v>5.8251229999999996</v>
      </c>
      <c r="C52" s="14">
        <f>+'paste in'!K7</f>
        <v>16.994797999999999</v>
      </c>
      <c r="D52" s="14">
        <f>+'paste in'!Q7</f>
        <v>15.170445000000001</v>
      </c>
      <c r="E52" s="14">
        <f>+'paste in'!W7</f>
        <v>14.862166</v>
      </c>
      <c r="F52" s="12">
        <f t="shared" si="3"/>
        <v>-2.0321025520345686E-2</v>
      </c>
      <c r="G52" s="13">
        <f t="shared" si="4"/>
        <v>-0.12548734030260314</v>
      </c>
      <c r="H52" s="13">
        <f t="shared" si="5"/>
        <v>1.5513909320026378</v>
      </c>
    </row>
    <row r="53" spans="1:8" x14ac:dyDescent="0.2">
      <c r="A53" s="10" t="s">
        <v>40</v>
      </c>
      <c r="B53" s="14">
        <f>+'paste in'!E45</f>
        <v>12.608867</v>
      </c>
      <c r="C53" s="14">
        <f>+'paste in'!K45</f>
        <v>9.4189039999999995</v>
      </c>
      <c r="D53" s="14">
        <f>+'paste in'!Q45</f>
        <v>9.5950000000000006</v>
      </c>
      <c r="E53" s="14">
        <f>+'paste in'!W45</f>
        <v>9.5950000000000006</v>
      </c>
      <c r="F53" s="12">
        <f t="shared" si="3"/>
        <v>0</v>
      </c>
      <c r="G53" s="13">
        <f t="shared" si="4"/>
        <v>1.8696018135443481E-2</v>
      </c>
      <c r="H53" s="13">
        <f t="shared" si="5"/>
        <v>-0.23902758273205668</v>
      </c>
    </row>
    <row r="54" spans="1:8" x14ac:dyDescent="0.2">
      <c r="A54" s="10" t="s">
        <v>11</v>
      </c>
      <c r="B54" s="14">
        <f>+'paste in'!E16</f>
        <v>3.773784</v>
      </c>
      <c r="C54" s="14">
        <f>+'paste in'!K16</f>
        <v>3.2849889999999999</v>
      </c>
      <c r="D54" s="14">
        <f>+'paste in'!Q16</f>
        <v>5.9336570000000002</v>
      </c>
      <c r="E54" s="14">
        <f>+'paste in'!W16</f>
        <v>7.8841000000000001</v>
      </c>
      <c r="F54" s="12">
        <f t="shared" si="3"/>
        <v>0.32870841708578702</v>
      </c>
      <c r="G54" s="13">
        <f t="shared" si="4"/>
        <v>1.4000384780588309</v>
      </c>
      <c r="H54" s="13">
        <f t="shared" si="5"/>
        <v>1.0891762750597278</v>
      </c>
    </row>
    <row r="55" spans="1:8" x14ac:dyDescent="0.2">
      <c r="A55" s="10" t="s">
        <v>43</v>
      </c>
      <c r="B55" s="14">
        <f>+'paste in'!E48</f>
        <v>4.1040000000000001</v>
      </c>
      <c r="C55" s="14">
        <f>+'paste in'!K48</f>
        <v>5.5624320000000003</v>
      </c>
      <c r="D55" s="14">
        <f>+'paste in'!Q48</f>
        <v>6.3828630000000004</v>
      </c>
      <c r="E55" s="14">
        <f>+'paste in'!W48</f>
        <v>6.4664250000000001</v>
      </c>
      <c r="F55" s="12">
        <f t="shared" si="3"/>
        <v>1.3091617351022525E-2</v>
      </c>
      <c r="G55" s="13">
        <f t="shared" si="4"/>
        <v>0.16251758223740978</v>
      </c>
      <c r="H55" s="13">
        <f t="shared" si="5"/>
        <v>0.57563961988304091</v>
      </c>
    </row>
    <row r="56" spans="1:8" x14ac:dyDescent="0.2">
      <c r="A56" s="10" t="s">
        <v>29</v>
      </c>
      <c r="B56" s="14">
        <f>+'paste in'!E34</f>
        <v>0</v>
      </c>
      <c r="C56" s="14">
        <f>+'paste in'!K34</f>
        <v>0.01</v>
      </c>
      <c r="D56" s="14">
        <f>+'paste in'!Q34</f>
        <v>2.5835889999999999</v>
      </c>
      <c r="E56" s="14">
        <f>+'paste in'!W34</f>
        <v>3.0749569999999999</v>
      </c>
      <c r="F56" s="12">
        <f t="shared" si="3"/>
        <v>0.19018814525065714</v>
      </c>
      <c r="G56" s="13">
        <v>0</v>
      </c>
      <c r="H56" s="13">
        <v>0</v>
      </c>
    </row>
    <row r="57" spans="1:8" x14ac:dyDescent="0.2">
      <c r="A57" s="10" t="s">
        <v>26</v>
      </c>
      <c r="B57" s="14">
        <f>+'paste in'!E31</f>
        <v>6.4591909999999997</v>
      </c>
      <c r="C57" s="14">
        <f>+'paste in'!K31</f>
        <v>1.329232</v>
      </c>
      <c r="D57" s="14">
        <f>+'paste in'!Q31</f>
        <v>0.73715900000000001</v>
      </c>
      <c r="E57" s="14">
        <f>+'paste in'!W31</f>
        <v>0.73715900000000001</v>
      </c>
      <c r="F57" s="12">
        <f t="shared" si="3"/>
        <v>0</v>
      </c>
      <c r="G57" s="13">
        <f>+(E57-C57)/C57</f>
        <v>-0.44542487692141025</v>
      </c>
      <c r="H57" s="13">
        <f>+(E57-B57)/B57</f>
        <v>-0.8858744074915883</v>
      </c>
    </row>
    <row r="58" spans="1:8" x14ac:dyDescent="0.2">
      <c r="A58" s="10" t="s">
        <v>39</v>
      </c>
      <c r="B58" s="14">
        <f>+'paste in'!E44</f>
        <v>59.250934999999998</v>
      </c>
      <c r="C58" s="14">
        <f>+'paste in'!K44</f>
        <v>6.9022050000000004</v>
      </c>
      <c r="D58" s="14">
        <f>+'paste in'!Q44</f>
        <v>0</v>
      </c>
      <c r="E58" s="14">
        <f>+'paste in'!W44</f>
        <v>0</v>
      </c>
      <c r="F58" s="12">
        <v>0</v>
      </c>
      <c r="G58" s="13">
        <f>+(E58-C58)/C58</f>
        <v>-1</v>
      </c>
      <c r="H58" s="13">
        <f>+(E58-B58)/B58</f>
        <v>-1</v>
      </c>
    </row>
    <row r="59" spans="1:8" x14ac:dyDescent="0.2">
      <c r="B59" s="11"/>
      <c r="C59" s="11"/>
      <c r="D59" s="11"/>
      <c r="E59" s="11"/>
      <c r="F59" s="12"/>
      <c r="G59" s="13"/>
      <c r="H59" s="13"/>
    </row>
    <row r="60" spans="1:8" x14ac:dyDescent="0.2">
      <c r="A60" s="10" t="s">
        <v>57</v>
      </c>
      <c r="B60" s="11">
        <f>+SUM(B6:B58)</f>
        <v>9397.2556510000031</v>
      </c>
      <c r="C60" s="11">
        <f>+SUM(C6:C58)</f>
        <v>10988.764278000002</v>
      </c>
      <c r="D60" s="11">
        <f>+SUM(D6:D58)</f>
        <v>12903.637852000003</v>
      </c>
      <c r="E60" s="11">
        <f>+SUM(E6:E58)</f>
        <v>13002.977859000004</v>
      </c>
      <c r="F60" s="12">
        <f>+(E60-D60)/D60</f>
        <v>7.6986046988759419E-3</v>
      </c>
      <c r="G60" s="13">
        <f>+(E60-C60)/C60</f>
        <v>0.18329755102969561</v>
      </c>
      <c r="H60" s="13">
        <f>+(E60-B60)/B60</f>
        <v>0.38369949077806564</v>
      </c>
    </row>
  </sheetData>
  <sortState xmlns:xlrd2="http://schemas.microsoft.com/office/spreadsheetml/2017/richdata2" ref="A6:H58">
    <sortCondition descending="1" ref="E6:E58"/>
  </sortState>
  <pageMargins left="0.7" right="0.7" top="0.75" bottom="0.75" header="0.3" footer="0.3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paste in</vt:lpstr>
      <vt:lpstr>Table 7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2020-09-21T21:56:29Z</cp:lastPrinted>
  <dcterms:created xsi:type="dcterms:W3CDTF">2016-06-30T16:07:13Z</dcterms:created>
  <dcterms:modified xsi:type="dcterms:W3CDTF">2024-03-12T19:52:11Z</dcterms:modified>
</cp:coreProperties>
</file>