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rive D\Nassgap\53rd\report\"/>
    </mc:Choice>
  </mc:AlternateContent>
  <xr:revisionPtr revIDLastSave="0" documentId="13_ncr:1_{C5F08DD5-01C6-4E22-915A-BD0C36963718}" xr6:coauthVersionLast="47" xr6:coauthVersionMax="47" xr10:uidLastSave="{00000000-0000-0000-0000-000000000000}"/>
  <bookViews>
    <workbookView xWindow="-120" yWindow="480" windowWidth="29040" windowHeight="15840" activeTab="1" xr2:uid="{00000000-000D-0000-FFFF-FFFF00000000}"/>
  </bookViews>
  <sheets>
    <sheet name="paste in" sheetId="2" r:id="rId1"/>
    <sheet name="Table5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9" i="2" l="1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G7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N61" i="2" l="1"/>
  <c r="O61" i="2" s="1"/>
  <c r="J61" i="2"/>
  <c r="K61" i="2" s="1"/>
  <c r="F61" i="2"/>
  <c r="G61" i="2" s="1"/>
  <c r="B61" i="2"/>
  <c r="C61" i="2" s="1"/>
  <c r="E58" i="1" l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F34" i="1" s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G34" i="1" s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H21" i="1" l="1"/>
  <c r="F32" i="1"/>
  <c r="F24" i="1"/>
  <c r="H19" i="1"/>
  <c r="F19" i="1"/>
  <c r="G19" i="1"/>
  <c r="H31" i="1"/>
  <c r="G31" i="1"/>
  <c r="H39" i="1"/>
  <c r="G39" i="1"/>
  <c r="F39" i="1"/>
  <c r="H51" i="1"/>
  <c r="G51" i="1"/>
  <c r="F51" i="1"/>
  <c r="H55" i="1"/>
  <c r="G55" i="1"/>
  <c r="F55" i="1"/>
  <c r="F15" i="1"/>
  <c r="G15" i="1"/>
  <c r="H15" i="1"/>
  <c r="H27" i="1"/>
  <c r="G27" i="1"/>
  <c r="F27" i="1"/>
  <c r="G12" i="1"/>
  <c r="F12" i="1"/>
  <c r="H12" i="1"/>
  <c r="F20" i="1"/>
  <c r="H20" i="1"/>
  <c r="G20" i="1"/>
  <c r="F28" i="1"/>
  <c r="H28" i="1"/>
  <c r="G28" i="1"/>
  <c r="F36" i="1"/>
  <c r="H36" i="1"/>
  <c r="G36" i="1"/>
  <c r="F40" i="1"/>
  <c r="H40" i="1"/>
  <c r="G40" i="1"/>
  <c r="F48" i="1"/>
  <c r="H48" i="1"/>
  <c r="G48" i="1"/>
  <c r="H52" i="1"/>
  <c r="G52" i="1"/>
  <c r="F52" i="1"/>
  <c r="G56" i="1"/>
  <c r="H56" i="1"/>
  <c r="F56" i="1"/>
  <c r="G7" i="1"/>
  <c r="F7" i="1"/>
  <c r="G23" i="1"/>
  <c r="F23" i="1"/>
  <c r="H23" i="1"/>
  <c r="H43" i="1"/>
  <c r="G43" i="1"/>
  <c r="F43" i="1"/>
  <c r="H9" i="1"/>
  <c r="G9" i="1"/>
  <c r="F9" i="1"/>
  <c r="H13" i="1"/>
  <c r="G13" i="1"/>
  <c r="F13" i="1"/>
  <c r="G17" i="1"/>
  <c r="F17" i="1"/>
  <c r="H17" i="1"/>
  <c r="G25" i="1"/>
  <c r="F25" i="1"/>
  <c r="H25" i="1"/>
  <c r="G29" i="1"/>
  <c r="F29" i="1"/>
  <c r="H29" i="1"/>
  <c r="F33" i="1"/>
  <c r="H33" i="1"/>
  <c r="G33" i="1"/>
  <c r="G37" i="1"/>
  <c r="F37" i="1"/>
  <c r="H37" i="1"/>
  <c r="G41" i="1"/>
  <c r="F41" i="1"/>
  <c r="H41" i="1"/>
  <c r="G49" i="1"/>
  <c r="F49" i="1"/>
  <c r="H49" i="1"/>
  <c r="F53" i="1"/>
  <c r="H53" i="1"/>
  <c r="G53" i="1"/>
  <c r="G57" i="1"/>
  <c r="F57" i="1"/>
  <c r="H57" i="1"/>
  <c r="F11" i="1"/>
  <c r="H11" i="1"/>
  <c r="G11" i="1"/>
  <c r="H35" i="1"/>
  <c r="G35" i="1"/>
  <c r="F35" i="1"/>
  <c r="H10" i="1"/>
  <c r="F10" i="1"/>
  <c r="G10" i="1"/>
  <c r="H14" i="1"/>
  <c r="G14" i="1"/>
  <c r="F14" i="1"/>
  <c r="H18" i="1"/>
  <c r="G18" i="1"/>
  <c r="F18" i="1"/>
  <c r="F22" i="1"/>
  <c r="H22" i="1"/>
  <c r="G22" i="1"/>
  <c r="H26" i="1"/>
  <c r="G26" i="1"/>
  <c r="F26" i="1"/>
  <c r="H30" i="1"/>
  <c r="G30" i="1"/>
  <c r="F30" i="1"/>
  <c r="H38" i="1"/>
  <c r="G38" i="1"/>
  <c r="F38" i="1"/>
  <c r="H42" i="1"/>
  <c r="G42" i="1"/>
  <c r="F42" i="1"/>
  <c r="H46" i="1"/>
  <c r="G46" i="1"/>
  <c r="F46" i="1"/>
  <c r="G54" i="1"/>
  <c r="F54" i="1"/>
  <c r="H54" i="1"/>
  <c r="B6" i="1"/>
  <c r="B60" i="1" s="1"/>
  <c r="E60" i="1"/>
  <c r="D60" i="1"/>
  <c r="C60" i="1"/>
  <c r="G6" i="1"/>
  <c r="F6" i="1"/>
  <c r="H60" i="1" l="1"/>
  <c r="G60" i="1"/>
  <c r="F60" i="1"/>
  <c r="H6" i="1"/>
</calcChain>
</file>

<file path=xl/sharedStrings.xml><?xml version="1.0" encoding="utf-8"?>
<sst xmlns="http://schemas.openxmlformats.org/spreadsheetml/2006/main" count="106" uniqueCount="53">
  <si>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</si>
  <si>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</si>
  <si>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</si>
  <si>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</si>
  <si>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</si>
  <si>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</si>
  <si>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</si>
  <si>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</si>
  <si>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</si>
  <si>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</si>
  <si>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</si>
  <si>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</si>
  <si>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</si>
  <si>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</si>
  <si>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</si>
  <si>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</si>
  <si>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</si>
  <si>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</si>
  <si>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</si>
  <si>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</si>
  <si>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</si>
  <si>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</si>
  <si>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</si>
  <si>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</si>
  <si>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</si>
  <si>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</si>
  <si>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</si>
  <si>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</si>
  <si>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</si>
  <si>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</si>
  <si>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</si>
  <si>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</si>
  <si>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</si>
  <si>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</si>
  <si>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</si>
  <si>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</si>
  <si>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</si>
  <si>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</si>
  <si>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</si>
  <si>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</si>
  <si>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SC CHE</t>
  </si>
  <si>
    <t>SC TGC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</si>
  <si>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</si>
  <si>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</si>
  <si>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</si>
  <si>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</si>
  <si>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</si>
  <si>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</si>
  <si>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</si>
  <si>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Washington, DC</t>
  </si>
  <si>
    <t>West Virginia</t>
  </si>
  <si>
    <t>Wisconsin</t>
  </si>
  <si>
    <t>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</si>
</sst>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.000_);_(* \(#,##0.000\);_(* &quot;-&quot;??_);_(@_)"/>
    <numFmt numFmtId="165" formatCode="_(* #,##0.0_);_(* \(#,##0.0\);_(* &quot;-&quot;??_);_(@_)"/>
    <numFmt numFmtId="166" formatCode="#,##0.000;\(#,##0.000\);&quot;-&quot;_);_(@_)"/>
    <numFmt numFmtId="167" formatCode="#,##0.0%;\-#,##0.0%;&quot;-&quot;"/>
    <numFmt numFmtId="168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6" fontId="0" fillId="0" borderId="0" xfId="0" quotePrefix="1" applyNumberFormat="1"/>
    <xf numFmtId="168" fontId="0" fillId="0" borderId="0" xfId="0" applyNumberFormat="1"/>
    <xf numFmtId="164" fontId="2" fillId="0" borderId="1" xfId="1" applyNumberFormat="1" applyFont="1" applyFill="1" applyBorder="1" applyAlignment="1">
      <alignment horizontal="left" wrapText="1"/>
    </xf>
    <xf numFmtId="164" fontId="2" fillId="0" borderId="1" xfId="1" applyNumberFormat="1" applyFont="1" applyFill="1" applyBorder="1" applyAlignment="1">
      <alignment horizontal="center" wrapText="1"/>
    </xf>
    <xf numFmtId="165" fontId="2" fillId="0" borderId="1" xfId="1" applyNumberFormat="1" applyFont="1" applyFill="1" applyBorder="1" applyAlignment="1">
      <alignment horizontal="center" wrapText="1"/>
    </xf>
    <xf numFmtId="0" fontId="3" fillId="0" borderId="0" xfId="0" applyFont="1"/>
    <xf numFmtId="0" fontId="2" fillId="0" borderId="0" xfId="0" applyFont="1"/>
    <xf numFmtId="166" fontId="2" fillId="0" borderId="0" xfId="0" applyNumberFormat="1" applyFont="1"/>
    <xf numFmtId="167" fontId="3" fillId="0" borderId="0" xfId="2" applyNumberFormat="1" applyFont="1" applyBorder="1"/>
    <xf numFmtId="167" fontId="3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R61"/>
  <sheetViews>
    <sheetView workbookViewId="0">
      <selection activeCell="A2" sqref="A2"/>
    </sheetView>
  </sheetViews>
  <sheetFormatPr defaultRowHeight="15" x14ac:dyDescent="0.25"/>
  <cols>
    <col min="2" max="2" width="11.140625" customWidth="1"/>
    <col min="3" max="3" width="10.5703125" style="2" bestFit="1" customWidth="1"/>
    <col min="6" max="6" width="11.140625" customWidth="1"/>
    <col min="10" max="10" width="17" customWidth="1"/>
    <col min="14" max="14" width="15.7109375" customWidth="1"/>
    <col min="17" max="17" width="11.28515625" customWidth="1"/>
  </cols>
  <sheetData>
    <row r="4" spans="1:15" x14ac:dyDescent="0.25">
      <c r="A4" s="1"/>
      <c r="B4" s="1"/>
      <c r="C4" s="1"/>
      <c r="E4" s="1"/>
      <c r="F4" s="1"/>
      <c r="I4" s="1"/>
      <c r="M4" s="1"/>
    </row>
    <row r="5" spans="1:15" x14ac:dyDescent="0.25">
      <c r="B5">
        <v>12</v>
      </c>
      <c r="F5">
        <v>17</v>
      </c>
      <c r="J5">
        <v>21</v>
      </c>
      <c r="N5">
        <v>22</v>
      </c>
    </row>
    <row r="7" spans="1:15" x14ac:dyDescent="0.25">
      <c r="A7" t="s">
        <v>0</v>
      </c>
      <c r="B7">
        <v>2614398</v>
      </c>
      <c r="C7" s="2">
        <f>B7/1000000</f>
        <v>2.614398</v>
      </c>
      <c r="F7">
        <v>6778974</v>
      </c>
      <c r="G7" s="2">
        <f>F7/1000000</f>
        <v>6.7789739999999998</v>
      </c>
      <c r="J7">
        <v>8305372</v>
      </c>
      <c r="K7" s="2">
        <f>J7/1000000</f>
        <v>8.3053720000000002</v>
      </c>
      <c r="N7">
        <v>9468808</v>
      </c>
      <c r="O7" s="2">
        <f>N7/1000000</f>
        <v>9.4688079999999992</v>
      </c>
    </row>
    <row r="8" spans="1:15" x14ac:dyDescent="0.25">
      <c r="A8" t="s">
        <v>1</v>
      </c>
      <c r="B8">
        <v>2996011</v>
      </c>
      <c r="C8" s="2">
        <f t="shared" ref="C8:C61" si="0">B8/1000000</f>
        <v>2.9960110000000002</v>
      </c>
      <c r="F8">
        <v>11265201</v>
      </c>
      <c r="G8" s="2">
        <f t="shared" ref="G8:G61" si="1">F8/1000000</f>
        <v>11.265200999999999</v>
      </c>
      <c r="J8">
        <v>9334253</v>
      </c>
      <c r="K8" s="2">
        <f t="shared" ref="K8:K61" si="2">J8/1000000</f>
        <v>9.3342530000000004</v>
      </c>
      <c r="N8">
        <v>9194559</v>
      </c>
      <c r="O8" s="2">
        <f t="shared" ref="O8:O61" si="3">N8/1000000</f>
        <v>9.1945589999999999</v>
      </c>
    </row>
    <row r="9" spans="1:15" x14ac:dyDescent="0.25">
      <c r="A9" t="s">
        <v>2</v>
      </c>
      <c r="B9">
        <v>0</v>
      </c>
      <c r="C9" s="2">
        <f t="shared" si="0"/>
        <v>0</v>
      </c>
      <c r="F9">
        <v>0</v>
      </c>
      <c r="G9" s="2">
        <f t="shared" si="1"/>
        <v>0</v>
      </c>
      <c r="J9">
        <v>0</v>
      </c>
      <c r="K9" s="2">
        <f t="shared" si="2"/>
        <v>0</v>
      </c>
      <c r="N9">
        <v>0</v>
      </c>
      <c r="O9" s="2">
        <f t="shared" si="3"/>
        <v>0</v>
      </c>
    </row>
    <row r="10" spans="1:15" x14ac:dyDescent="0.25">
      <c r="A10" t="s">
        <v>3</v>
      </c>
      <c r="B10">
        <v>146582707</v>
      </c>
      <c r="C10" s="2">
        <f t="shared" si="0"/>
        <v>146.582707</v>
      </c>
      <c r="F10">
        <v>108984604</v>
      </c>
      <c r="G10" s="2">
        <f t="shared" si="1"/>
        <v>108.984604</v>
      </c>
      <c r="J10">
        <v>118799902</v>
      </c>
      <c r="K10" s="2">
        <f t="shared" si="2"/>
        <v>118.799902</v>
      </c>
      <c r="N10">
        <v>102787894</v>
      </c>
      <c r="O10" s="2">
        <f t="shared" si="3"/>
        <v>102.78789399999999</v>
      </c>
    </row>
    <row r="11" spans="1:15" x14ac:dyDescent="0.25">
      <c r="A11" t="s">
        <v>4</v>
      </c>
      <c r="B11">
        <v>2419167</v>
      </c>
      <c r="C11" s="2">
        <f t="shared" si="0"/>
        <v>2.4191669999999998</v>
      </c>
      <c r="F11">
        <v>2443993</v>
      </c>
      <c r="G11" s="2">
        <f t="shared" si="1"/>
        <v>2.4439929999999999</v>
      </c>
      <c r="J11">
        <v>2197778</v>
      </c>
      <c r="K11" s="2">
        <f t="shared" si="2"/>
        <v>2.197778</v>
      </c>
      <c r="N11">
        <v>1581164</v>
      </c>
      <c r="O11" s="2">
        <f t="shared" si="3"/>
        <v>1.581164</v>
      </c>
    </row>
    <row r="12" spans="1:15" x14ac:dyDescent="0.25">
      <c r="A12" t="s">
        <v>5</v>
      </c>
      <c r="B12">
        <v>364922</v>
      </c>
      <c r="C12" s="2">
        <f t="shared" si="0"/>
        <v>0.36492200000000002</v>
      </c>
      <c r="F12">
        <v>5787747</v>
      </c>
      <c r="G12" s="2">
        <f t="shared" si="1"/>
        <v>5.7877470000000004</v>
      </c>
      <c r="J12">
        <v>1143493</v>
      </c>
      <c r="K12" s="2">
        <f t="shared" si="2"/>
        <v>1.1434930000000001</v>
      </c>
      <c r="N12">
        <v>1282745</v>
      </c>
      <c r="O12" s="2">
        <f t="shared" si="3"/>
        <v>1.282745</v>
      </c>
    </row>
    <row r="13" spans="1:15" x14ac:dyDescent="0.25">
      <c r="A13" t="s">
        <v>6</v>
      </c>
      <c r="B13">
        <v>310000</v>
      </c>
      <c r="C13" s="2">
        <f t="shared" si="0"/>
        <v>0.31</v>
      </c>
      <c r="F13">
        <v>214491</v>
      </c>
      <c r="G13" s="2">
        <f t="shared" si="1"/>
        <v>0.21449099999999999</v>
      </c>
      <c r="J13">
        <v>407500</v>
      </c>
      <c r="K13" s="2">
        <f t="shared" si="2"/>
        <v>0.40749999999999997</v>
      </c>
      <c r="N13">
        <v>410000</v>
      </c>
      <c r="O13" s="2">
        <f t="shared" si="3"/>
        <v>0.41</v>
      </c>
    </row>
    <row r="14" spans="1:15" x14ac:dyDescent="0.25">
      <c r="A14" t="s">
        <v>7</v>
      </c>
      <c r="B14">
        <v>7011769</v>
      </c>
      <c r="C14" s="2">
        <f t="shared" si="0"/>
        <v>7.0117690000000001</v>
      </c>
      <c r="F14">
        <v>11429153</v>
      </c>
      <c r="G14" s="2">
        <f t="shared" si="1"/>
        <v>11.429152999999999</v>
      </c>
      <c r="J14">
        <v>12742282</v>
      </c>
      <c r="K14" s="2">
        <f t="shared" si="2"/>
        <v>12.742281999999999</v>
      </c>
      <c r="N14">
        <v>17703100</v>
      </c>
      <c r="O14" s="2">
        <f t="shared" si="3"/>
        <v>17.703099999999999</v>
      </c>
    </row>
    <row r="15" spans="1:15" x14ac:dyDescent="0.25">
      <c r="A15" t="s">
        <v>8</v>
      </c>
      <c r="B15">
        <v>339558180</v>
      </c>
      <c r="C15" s="2">
        <f t="shared" si="0"/>
        <v>339.55817999999999</v>
      </c>
      <c r="F15">
        <v>229215631</v>
      </c>
      <c r="G15" s="2">
        <f t="shared" si="1"/>
        <v>229.215631</v>
      </c>
      <c r="J15">
        <v>693290617</v>
      </c>
      <c r="K15" s="2">
        <f t="shared" si="2"/>
        <v>693.290617</v>
      </c>
      <c r="N15">
        <v>668918646</v>
      </c>
      <c r="O15" s="2">
        <f t="shared" si="3"/>
        <v>668.91864599999997</v>
      </c>
    </row>
    <row r="16" spans="1:15" x14ac:dyDescent="0.25">
      <c r="A16" t="s">
        <v>9</v>
      </c>
      <c r="B16">
        <v>561020302</v>
      </c>
      <c r="C16" s="2">
        <f t="shared" si="0"/>
        <v>561.02030200000002</v>
      </c>
      <c r="F16">
        <v>728853019</v>
      </c>
      <c r="G16" s="2">
        <f t="shared" si="1"/>
        <v>728.85301900000002</v>
      </c>
      <c r="J16">
        <v>917492911</v>
      </c>
      <c r="K16" s="2">
        <f t="shared" si="2"/>
        <v>917.49291100000005</v>
      </c>
      <c r="N16">
        <v>914300794</v>
      </c>
      <c r="O16" s="2">
        <f t="shared" si="3"/>
        <v>914.300794</v>
      </c>
    </row>
    <row r="17" spans="1:15" x14ac:dyDescent="0.25">
      <c r="A17" t="s">
        <v>10</v>
      </c>
      <c r="B17">
        <v>0</v>
      </c>
      <c r="C17" s="2">
        <f t="shared" si="0"/>
        <v>0</v>
      </c>
      <c r="F17">
        <v>0</v>
      </c>
      <c r="G17" s="2">
        <f t="shared" si="1"/>
        <v>0</v>
      </c>
      <c r="J17">
        <v>0</v>
      </c>
      <c r="K17" s="2">
        <f t="shared" si="2"/>
        <v>0</v>
      </c>
      <c r="N17">
        <v>0</v>
      </c>
      <c r="O17" s="2">
        <f t="shared" si="3"/>
        <v>0</v>
      </c>
    </row>
    <row r="18" spans="1:15" x14ac:dyDescent="0.25">
      <c r="A18" t="s">
        <v>11</v>
      </c>
      <c r="B18">
        <v>4506203</v>
      </c>
      <c r="C18" s="2">
        <f t="shared" si="0"/>
        <v>4.5062030000000002</v>
      </c>
      <c r="F18">
        <v>184787</v>
      </c>
      <c r="G18" s="2">
        <f t="shared" si="1"/>
        <v>0.18478700000000001</v>
      </c>
      <c r="J18">
        <v>209394</v>
      </c>
      <c r="K18" s="2">
        <f t="shared" si="2"/>
        <v>0.209394</v>
      </c>
      <c r="N18">
        <v>248794</v>
      </c>
      <c r="O18" s="2">
        <f t="shared" si="3"/>
        <v>0.24879399999999999</v>
      </c>
    </row>
    <row r="19" spans="1:15" x14ac:dyDescent="0.25">
      <c r="A19" t="s">
        <v>12</v>
      </c>
      <c r="B19">
        <v>19521440</v>
      </c>
      <c r="C19" s="2">
        <f t="shared" si="0"/>
        <v>19.521439999999998</v>
      </c>
      <c r="F19">
        <v>981452</v>
      </c>
      <c r="G19" s="2">
        <f t="shared" si="1"/>
        <v>0.98145199999999999</v>
      </c>
      <c r="J19">
        <v>789598</v>
      </c>
      <c r="K19" s="2">
        <f t="shared" si="2"/>
        <v>0.78959800000000002</v>
      </c>
      <c r="N19">
        <v>828147</v>
      </c>
      <c r="O19" s="2">
        <f t="shared" si="3"/>
        <v>0.82814699999999997</v>
      </c>
    </row>
    <row r="20" spans="1:15" x14ac:dyDescent="0.25">
      <c r="A20" t="s">
        <v>13</v>
      </c>
      <c r="B20">
        <v>8584839</v>
      </c>
      <c r="C20" s="2">
        <f t="shared" si="0"/>
        <v>8.5848390000000006</v>
      </c>
      <c r="F20">
        <v>5903432</v>
      </c>
      <c r="G20" s="2">
        <f t="shared" si="1"/>
        <v>5.9034319999999996</v>
      </c>
      <c r="J20">
        <v>11481202</v>
      </c>
      <c r="K20" s="2">
        <f t="shared" si="2"/>
        <v>11.481202</v>
      </c>
      <c r="N20">
        <v>12334961</v>
      </c>
      <c r="O20" s="2">
        <f t="shared" si="3"/>
        <v>12.334961</v>
      </c>
    </row>
    <row r="21" spans="1:15" x14ac:dyDescent="0.25">
      <c r="A21" t="s">
        <v>14</v>
      </c>
      <c r="B21">
        <v>5194841</v>
      </c>
      <c r="C21" s="2">
        <f t="shared" si="0"/>
        <v>5.1948410000000003</v>
      </c>
      <c r="F21">
        <v>5215889</v>
      </c>
      <c r="G21" s="2">
        <f t="shared" si="1"/>
        <v>5.2158889999999998</v>
      </c>
      <c r="J21">
        <v>24438847</v>
      </c>
      <c r="K21" s="2">
        <f t="shared" si="2"/>
        <v>24.438846999999999</v>
      </c>
      <c r="N21">
        <v>27526487</v>
      </c>
      <c r="O21" s="2">
        <f t="shared" si="3"/>
        <v>27.526486999999999</v>
      </c>
    </row>
    <row r="22" spans="1:15" x14ac:dyDescent="0.25">
      <c r="A22" t="s">
        <v>15</v>
      </c>
      <c r="B22">
        <v>118500</v>
      </c>
      <c r="C22" s="2">
        <f t="shared" si="0"/>
        <v>0.11849999999999999</v>
      </c>
      <c r="F22">
        <v>0</v>
      </c>
      <c r="G22" s="2">
        <f t="shared" si="1"/>
        <v>0</v>
      </c>
      <c r="J22">
        <v>0</v>
      </c>
      <c r="K22" s="2">
        <f t="shared" si="2"/>
        <v>0</v>
      </c>
      <c r="N22">
        <v>112929</v>
      </c>
      <c r="O22" s="2">
        <f t="shared" si="3"/>
        <v>0.112929</v>
      </c>
    </row>
    <row r="23" spans="1:15" x14ac:dyDescent="0.25">
      <c r="A23" t="s">
        <v>16</v>
      </c>
      <c r="B23">
        <v>104892589</v>
      </c>
      <c r="C23" s="2">
        <f t="shared" si="0"/>
        <v>104.892589</v>
      </c>
      <c r="F23">
        <v>123000787</v>
      </c>
      <c r="G23" s="2">
        <f t="shared" si="1"/>
        <v>123.000787</v>
      </c>
      <c r="J23">
        <v>145871021</v>
      </c>
      <c r="K23" s="2">
        <f t="shared" si="2"/>
        <v>145.87102100000001</v>
      </c>
      <c r="N23">
        <v>150381853</v>
      </c>
      <c r="O23" s="2">
        <f t="shared" si="3"/>
        <v>150.38185300000001</v>
      </c>
    </row>
    <row r="24" spans="1:15" x14ac:dyDescent="0.25">
      <c r="A24" t="s">
        <v>17</v>
      </c>
      <c r="B24">
        <v>171730184</v>
      </c>
      <c r="C24" s="2">
        <f t="shared" si="0"/>
        <v>171.73018400000001</v>
      </c>
      <c r="F24">
        <v>201680504</v>
      </c>
      <c r="G24" s="2">
        <f t="shared" si="1"/>
        <v>201.68050400000001</v>
      </c>
      <c r="J24">
        <v>320540777</v>
      </c>
      <c r="K24" s="2">
        <f t="shared" si="2"/>
        <v>320.54077699999999</v>
      </c>
      <c r="N24">
        <v>309832044</v>
      </c>
      <c r="O24" s="2">
        <f t="shared" si="3"/>
        <v>309.832044</v>
      </c>
    </row>
    <row r="25" spans="1:15" x14ac:dyDescent="0.25">
      <c r="A25" t="s">
        <v>18</v>
      </c>
      <c r="B25">
        <v>0</v>
      </c>
      <c r="C25" s="2">
        <f t="shared" si="0"/>
        <v>0</v>
      </c>
      <c r="F25">
        <v>0</v>
      </c>
      <c r="G25" s="2">
        <f t="shared" si="1"/>
        <v>0</v>
      </c>
      <c r="J25">
        <v>825000</v>
      </c>
      <c r="K25" s="2">
        <f t="shared" si="2"/>
        <v>0.82499999999999996</v>
      </c>
      <c r="N25">
        <v>712500</v>
      </c>
      <c r="O25" s="2">
        <f t="shared" si="3"/>
        <v>0.71250000000000002</v>
      </c>
    </row>
    <row r="26" spans="1:15" x14ac:dyDescent="0.25">
      <c r="A26" t="s">
        <v>19</v>
      </c>
      <c r="B26">
        <v>4935413</v>
      </c>
      <c r="C26" s="2">
        <f t="shared" si="0"/>
        <v>4.9354129999999996</v>
      </c>
      <c r="F26">
        <v>2319223</v>
      </c>
      <c r="G26" s="2">
        <f t="shared" si="1"/>
        <v>2.319223</v>
      </c>
      <c r="J26">
        <v>7447517</v>
      </c>
      <c r="K26" s="2">
        <f t="shared" si="2"/>
        <v>7.4475170000000004</v>
      </c>
      <c r="N26">
        <v>7845806</v>
      </c>
      <c r="O26" s="2">
        <f t="shared" si="3"/>
        <v>7.8458059999999996</v>
      </c>
    </row>
    <row r="27" spans="1:15" x14ac:dyDescent="0.25">
      <c r="A27" t="s">
        <v>20</v>
      </c>
      <c r="B27">
        <v>5242758</v>
      </c>
      <c r="C27" s="2">
        <f t="shared" si="0"/>
        <v>5.2427580000000003</v>
      </c>
      <c r="F27">
        <v>2726779</v>
      </c>
      <c r="G27" s="2">
        <f t="shared" si="1"/>
        <v>2.7267790000000001</v>
      </c>
      <c r="J27">
        <v>2416298</v>
      </c>
      <c r="K27" s="2">
        <f t="shared" si="2"/>
        <v>2.4162979999999998</v>
      </c>
      <c r="N27">
        <v>2034770</v>
      </c>
      <c r="O27" s="2">
        <f t="shared" si="3"/>
        <v>2.03477</v>
      </c>
    </row>
    <row r="28" spans="1:15" x14ac:dyDescent="0.25">
      <c r="A28" t="s">
        <v>21</v>
      </c>
      <c r="B28">
        <v>1010309</v>
      </c>
      <c r="C28" s="2">
        <f t="shared" si="0"/>
        <v>1.0103089999999999</v>
      </c>
      <c r="F28">
        <v>1099768</v>
      </c>
      <c r="G28" s="2">
        <f t="shared" si="1"/>
        <v>1.0997680000000001</v>
      </c>
      <c r="J28">
        <v>976611</v>
      </c>
      <c r="K28" s="2">
        <f t="shared" si="2"/>
        <v>0.97661100000000001</v>
      </c>
      <c r="N28">
        <v>973569</v>
      </c>
      <c r="O28" s="2">
        <f t="shared" si="3"/>
        <v>0.97356900000000002</v>
      </c>
    </row>
    <row r="29" spans="1:15" x14ac:dyDescent="0.25">
      <c r="A29" t="s">
        <v>22</v>
      </c>
      <c r="B29">
        <v>900976</v>
      </c>
      <c r="C29" s="2">
        <f t="shared" si="0"/>
        <v>0.900976</v>
      </c>
      <c r="F29">
        <v>1560030</v>
      </c>
      <c r="G29" s="2">
        <f t="shared" si="1"/>
        <v>1.56003</v>
      </c>
      <c r="J29">
        <v>1604977</v>
      </c>
      <c r="K29" s="2">
        <f t="shared" si="2"/>
        <v>1.6049770000000001</v>
      </c>
      <c r="N29">
        <v>1799963</v>
      </c>
      <c r="O29" s="2">
        <f t="shared" si="3"/>
        <v>1.799963</v>
      </c>
    </row>
    <row r="30" spans="1:15" x14ac:dyDescent="0.25">
      <c r="A30" t="s">
        <v>23</v>
      </c>
      <c r="B30">
        <v>19043843</v>
      </c>
      <c r="C30" s="2">
        <f t="shared" si="0"/>
        <v>19.043842999999999</v>
      </c>
      <c r="F30">
        <v>19482832</v>
      </c>
      <c r="G30" s="2">
        <f t="shared" si="1"/>
        <v>19.482831999999998</v>
      </c>
      <c r="J30">
        <v>17587131</v>
      </c>
      <c r="K30" s="2">
        <f t="shared" si="2"/>
        <v>17.587130999999999</v>
      </c>
      <c r="N30">
        <v>17338006</v>
      </c>
      <c r="O30" s="2">
        <f t="shared" si="3"/>
        <v>17.338006</v>
      </c>
    </row>
    <row r="31" spans="1:15" x14ac:dyDescent="0.25">
      <c r="A31" t="s">
        <v>24</v>
      </c>
      <c r="B31">
        <v>37039993</v>
      </c>
      <c r="C31" s="2">
        <f t="shared" si="0"/>
        <v>37.039993000000003</v>
      </c>
      <c r="F31">
        <v>54526054</v>
      </c>
      <c r="G31" s="2">
        <f t="shared" si="1"/>
        <v>54.526054000000002</v>
      </c>
      <c r="J31">
        <v>68083452</v>
      </c>
      <c r="K31" s="2">
        <f t="shared" si="2"/>
        <v>68.083451999999994</v>
      </c>
      <c r="N31">
        <v>70589895</v>
      </c>
      <c r="O31" s="2">
        <f t="shared" si="3"/>
        <v>70.589894999999999</v>
      </c>
    </row>
    <row r="32" spans="1:15" x14ac:dyDescent="0.25">
      <c r="A32" t="s">
        <v>25</v>
      </c>
      <c r="B32">
        <v>1381500</v>
      </c>
      <c r="C32" s="2">
        <f t="shared" si="0"/>
        <v>1.3815</v>
      </c>
      <c r="F32">
        <v>929000</v>
      </c>
      <c r="G32" s="2">
        <f t="shared" si="1"/>
        <v>0.92900000000000005</v>
      </c>
      <c r="J32">
        <v>0</v>
      </c>
      <c r="K32" s="2">
        <f t="shared" si="2"/>
        <v>0</v>
      </c>
      <c r="N32">
        <v>0</v>
      </c>
      <c r="O32" s="2">
        <f t="shared" si="3"/>
        <v>0</v>
      </c>
    </row>
    <row r="33" spans="1:15" x14ac:dyDescent="0.25">
      <c r="A33" t="s">
        <v>26</v>
      </c>
      <c r="B33">
        <v>0</v>
      </c>
      <c r="C33" s="2">
        <f t="shared" si="0"/>
        <v>0</v>
      </c>
      <c r="F33">
        <v>2579919</v>
      </c>
      <c r="G33" s="2">
        <f t="shared" si="1"/>
        <v>2.5799189999999999</v>
      </c>
      <c r="J33">
        <v>1152706</v>
      </c>
      <c r="K33" s="2">
        <f t="shared" si="2"/>
        <v>1.152706</v>
      </c>
      <c r="N33">
        <v>7335800</v>
      </c>
      <c r="O33" s="2">
        <f t="shared" si="3"/>
        <v>7.3357999999999999</v>
      </c>
    </row>
    <row r="34" spans="1:15" x14ac:dyDescent="0.25">
      <c r="A34" t="s">
        <v>27</v>
      </c>
      <c r="B34">
        <v>22861510</v>
      </c>
      <c r="C34" s="2">
        <f t="shared" si="0"/>
        <v>22.861509999999999</v>
      </c>
      <c r="F34">
        <v>32020652</v>
      </c>
      <c r="G34" s="2">
        <f t="shared" si="1"/>
        <v>32.020651999999998</v>
      </c>
      <c r="J34">
        <v>46537699</v>
      </c>
      <c r="K34" s="2">
        <f t="shared" si="2"/>
        <v>46.537699000000003</v>
      </c>
      <c r="N34">
        <v>41090682</v>
      </c>
      <c r="O34" s="2">
        <f t="shared" si="3"/>
        <v>41.090682000000001</v>
      </c>
    </row>
    <row r="35" spans="1:15" x14ac:dyDescent="0.25">
      <c r="A35" t="s">
        <v>28</v>
      </c>
      <c r="B35">
        <v>0</v>
      </c>
      <c r="C35" s="2">
        <f t="shared" si="0"/>
        <v>0</v>
      </c>
      <c r="F35">
        <v>10000</v>
      </c>
      <c r="G35" s="2">
        <f t="shared" si="1"/>
        <v>0.01</v>
      </c>
      <c r="J35">
        <v>913084</v>
      </c>
      <c r="K35" s="2">
        <f t="shared" si="2"/>
        <v>0.91308400000000001</v>
      </c>
      <c r="N35">
        <v>987250</v>
      </c>
      <c r="O35" s="2">
        <f t="shared" si="3"/>
        <v>0.98724999999999996</v>
      </c>
    </row>
    <row r="36" spans="1:15" x14ac:dyDescent="0.25">
      <c r="A36" t="s">
        <v>29</v>
      </c>
      <c r="B36">
        <v>13796928</v>
      </c>
      <c r="C36" s="2">
        <f t="shared" si="0"/>
        <v>13.796927999999999</v>
      </c>
      <c r="F36">
        <v>7429280</v>
      </c>
      <c r="G36" s="2">
        <f t="shared" si="1"/>
        <v>7.4292800000000003</v>
      </c>
      <c r="J36">
        <v>8376467</v>
      </c>
      <c r="K36" s="2">
        <f t="shared" si="2"/>
        <v>8.3764669999999999</v>
      </c>
      <c r="N36">
        <v>7778158</v>
      </c>
      <c r="O36" s="2">
        <f t="shared" si="3"/>
        <v>7.7781580000000003</v>
      </c>
    </row>
    <row r="37" spans="1:15" x14ac:dyDescent="0.25">
      <c r="A37" t="s">
        <v>30</v>
      </c>
      <c r="B37">
        <v>69926684</v>
      </c>
      <c r="C37" s="2">
        <f t="shared" si="0"/>
        <v>69.926683999999995</v>
      </c>
      <c r="F37">
        <v>82588555</v>
      </c>
      <c r="G37" s="2">
        <f t="shared" si="1"/>
        <v>82.588554999999999</v>
      </c>
      <c r="J37">
        <v>65327893</v>
      </c>
      <c r="K37" s="2">
        <f t="shared" si="2"/>
        <v>65.327893000000003</v>
      </c>
      <c r="N37">
        <v>96193059</v>
      </c>
      <c r="O37" s="2">
        <f t="shared" si="3"/>
        <v>96.193059000000005</v>
      </c>
    </row>
    <row r="38" spans="1:15" x14ac:dyDescent="0.25">
      <c r="A38" t="s">
        <v>31</v>
      </c>
      <c r="B38">
        <v>32152403</v>
      </c>
      <c r="C38" s="2">
        <f t="shared" si="0"/>
        <v>32.152403</v>
      </c>
      <c r="F38">
        <v>41655000</v>
      </c>
      <c r="G38" s="2">
        <f t="shared" si="1"/>
        <v>41.655000000000001</v>
      </c>
      <c r="J38">
        <v>39432000</v>
      </c>
      <c r="K38" s="2">
        <f t="shared" si="2"/>
        <v>39.432000000000002</v>
      </c>
      <c r="N38">
        <v>38050350</v>
      </c>
      <c r="O38" s="2">
        <f t="shared" si="3"/>
        <v>38.050350000000002</v>
      </c>
    </row>
    <row r="39" spans="1:15" x14ac:dyDescent="0.25">
      <c r="A39" t="s">
        <v>32</v>
      </c>
      <c r="B39">
        <v>59635270</v>
      </c>
      <c r="C39" s="2">
        <f t="shared" si="0"/>
        <v>59.635269999999998</v>
      </c>
      <c r="F39">
        <v>6457022</v>
      </c>
      <c r="G39" s="2">
        <f t="shared" si="1"/>
        <v>6.4570220000000003</v>
      </c>
      <c r="J39">
        <v>10316799</v>
      </c>
      <c r="K39" s="2">
        <f t="shared" si="2"/>
        <v>10.316799</v>
      </c>
      <c r="N39">
        <v>5158078</v>
      </c>
      <c r="O39" s="2">
        <f t="shared" si="3"/>
        <v>5.1580779999999997</v>
      </c>
    </row>
    <row r="40" spans="1:15" x14ac:dyDescent="0.25">
      <c r="A40" t="s">
        <v>33</v>
      </c>
      <c r="B40">
        <v>4015735</v>
      </c>
      <c r="C40" s="2">
        <f t="shared" si="0"/>
        <v>4.0157350000000003</v>
      </c>
      <c r="F40">
        <v>9331101</v>
      </c>
      <c r="G40" s="2">
        <f t="shared" si="1"/>
        <v>9.3311010000000003</v>
      </c>
      <c r="J40">
        <v>10474942</v>
      </c>
      <c r="K40" s="2">
        <f t="shared" si="2"/>
        <v>10.474942</v>
      </c>
      <c r="N40">
        <v>11919168</v>
      </c>
      <c r="O40" s="2">
        <f t="shared" si="3"/>
        <v>11.919168000000001</v>
      </c>
    </row>
    <row r="41" spans="1:15" x14ac:dyDescent="0.25">
      <c r="A41" t="s">
        <v>34</v>
      </c>
      <c r="B41">
        <v>33858922</v>
      </c>
      <c r="C41" s="2">
        <f t="shared" si="0"/>
        <v>33.858922</v>
      </c>
      <c r="F41">
        <v>37252712</v>
      </c>
      <c r="G41" s="2">
        <f t="shared" si="1"/>
        <v>37.252712000000002</v>
      </c>
      <c r="J41">
        <v>47342941</v>
      </c>
      <c r="K41" s="2">
        <f t="shared" si="2"/>
        <v>47.342941000000003</v>
      </c>
      <c r="N41">
        <v>45548808</v>
      </c>
      <c r="O41" s="2">
        <f t="shared" si="3"/>
        <v>45.548808000000001</v>
      </c>
    </row>
    <row r="42" spans="1:15" x14ac:dyDescent="0.25">
      <c r="A42" t="s">
        <v>35</v>
      </c>
      <c r="B42">
        <v>11072171</v>
      </c>
      <c r="C42" s="2">
        <f t="shared" si="0"/>
        <v>11.072171000000001</v>
      </c>
      <c r="F42">
        <v>11784776</v>
      </c>
      <c r="G42" s="2">
        <f t="shared" si="1"/>
        <v>11.784776000000001</v>
      </c>
      <c r="J42">
        <v>6955650</v>
      </c>
      <c r="K42" s="2">
        <f t="shared" si="2"/>
        <v>6.9556500000000003</v>
      </c>
      <c r="N42">
        <v>6461635</v>
      </c>
      <c r="O42" s="2">
        <f t="shared" si="3"/>
        <v>6.4616350000000002</v>
      </c>
    </row>
    <row r="43" spans="1:15" x14ac:dyDescent="0.25">
      <c r="A43" t="s">
        <v>36</v>
      </c>
      <c r="B43">
        <v>44356</v>
      </c>
      <c r="C43" s="2">
        <f t="shared" si="0"/>
        <v>4.4356E-2</v>
      </c>
      <c r="F43">
        <v>22138</v>
      </c>
      <c r="G43" s="2">
        <f t="shared" si="1"/>
        <v>2.2138000000000001E-2</v>
      </c>
      <c r="J43">
        <v>1966667</v>
      </c>
      <c r="K43" s="2">
        <f t="shared" si="2"/>
        <v>1.9666669999999999</v>
      </c>
      <c r="N43">
        <v>3652098</v>
      </c>
      <c r="O43" s="2">
        <f t="shared" si="3"/>
        <v>3.6520980000000001</v>
      </c>
    </row>
    <row r="44" spans="1:15" x14ac:dyDescent="0.25">
      <c r="A44" t="s">
        <v>37</v>
      </c>
      <c r="B44">
        <v>402713</v>
      </c>
      <c r="C44" s="2">
        <f t="shared" si="0"/>
        <v>0.40271299999999999</v>
      </c>
      <c r="F44">
        <v>2406579</v>
      </c>
      <c r="G44" s="2">
        <f t="shared" si="1"/>
        <v>2.4065789999999998</v>
      </c>
      <c r="J44">
        <v>4851590</v>
      </c>
      <c r="K44" s="2">
        <f t="shared" si="2"/>
        <v>4.8515899999999998</v>
      </c>
      <c r="N44">
        <v>4756906</v>
      </c>
      <c r="O44" s="2">
        <f t="shared" si="3"/>
        <v>4.7569059999999999</v>
      </c>
    </row>
    <row r="45" spans="1:15" x14ac:dyDescent="0.25">
      <c r="A45" t="s">
        <v>38</v>
      </c>
      <c r="B45">
        <v>0</v>
      </c>
      <c r="C45" s="2">
        <f t="shared" si="0"/>
        <v>0</v>
      </c>
      <c r="F45">
        <v>0</v>
      </c>
      <c r="G45" s="2">
        <f t="shared" si="1"/>
        <v>0</v>
      </c>
      <c r="J45">
        <v>0</v>
      </c>
      <c r="K45" s="2">
        <f t="shared" si="2"/>
        <v>0</v>
      </c>
      <c r="N45">
        <v>0</v>
      </c>
      <c r="O45" s="2">
        <f t="shared" si="3"/>
        <v>0</v>
      </c>
    </row>
    <row r="46" spans="1:15" x14ac:dyDescent="0.25">
      <c r="A46" t="s">
        <v>39</v>
      </c>
      <c r="B46">
        <v>0</v>
      </c>
      <c r="C46" s="2">
        <f t="shared" si="0"/>
        <v>0</v>
      </c>
      <c r="F46">
        <v>0</v>
      </c>
      <c r="G46" s="2">
        <f t="shared" si="1"/>
        <v>0</v>
      </c>
      <c r="J46">
        <v>0</v>
      </c>
      <c r="K46" s="2">
        <f t="shared" si="2"/>
        <v>0</v>
      </c>
      <c r="N46">
        <v>0</v>
      </c>
      <c r="O46" s="2">
        <f t="shared" si="3"/>
        <v>0</v>
      </c>
    </row>
    <row r="47" spans="1:15" x14ac:dyDescent="0.25">
      <c r="A47" t="s">
        <v>40</v>
      </c>
      <c r="B47">
        <v>275740315</v>
      </c>
      <c r="C47" s="2">
        <f t="shared" si="0"/>
        <v>275.74031500000001</v>
      </c>
      <c r="F47">
        <v>330891943</v>
      </c>
      <c r="G47" s="2">
        <f t="shared" si="1"/>
        <v>330.89194300000003</v>
      </c>
      <c r="J47">
        <v>372441004</v>
      </c>
      <c r="K47" s="2">
        <f t="shared" si="2"/>
        <v>372.44100400000002</v>
      </c>
      <c r="N47">
        <v>350928582</v>
      </c>
      <c r="O47" s="2">
        <f t="shared" si="3"/>
        <v>350.92858200000001</v>
      </c>
    </row>
    <row r="48" spans="1:15" x14ac:dyDescent="0.25">
      <c r="A48" t="s">
        <v>41</v>
      </c>
      <c r="B48">
        <v>0</v>
      </c>
      <c r="C48" s="2">
        <f t="shared" si="0"/>
        <v>0</v>
      </c>
      <c r="F48">
        <v>0</v>
      </c>
      <c r="G48" s="2">
        <f t="shared" si="1"/>
        <v>0</v>
      </c>
      <c r="J48">
        <v>0</v>
      </c>
      <c r="K48" s="2">
        <f t="shared" si="2"/>
        <v>0</v>
      </c>
      <c r="N48">
        <v>0</v>
      </c>
      <c r="O48" s="2">
        <f t="shared" si="3"/>
        <v>0</v>
      </c>
    </row>
    <row r="49" spans="1:18" x14ac:dyDescent="0.25">
      <c r="A49" t="s">
        <v>42</v>
      </c>
      <c r="B49">
        <v>4104000</v>
      </c>
      <c r="C49" s="2">
        <f t="shared" si="0"/>
        <v>4.1040000000000001</v>
      </c>
      <c r="F49">
        <v>5337050</v>
      </c>
      <c r="G49" s="2">
        <f t="shared" si="1"/>
        <v>5.3370499999999996</v>
      </c>
      <c r="J49">
        <v>6155200</v>
      </c>
      <c r="K49" s="2">
        <f t="shared" si="2"/>
        <v>6.1551999999999998</v>
      </c>
      <c r="N49">
        <v>6263813</v>
      </c>
      <c r="O49" s="2">
        <f t="shared" si="3"/>
        <v>6.2638129999999999</v>
      </c>
    </row>
    <row r="50" spans="1:18" x14ac:dyDescent="0.25">
      <c r="A50" t="s">
        <v>43</v>
      </c>
      <c r="B50">
        <v>285273453</v>
      </c>
      <c r="C50" s="2">
        <f t="shared" si="0"/>
        <v>285.27345300000002</v>
      </c>
      <c r="F50">
        <v>287830406</v>
      </c>
      <c r="G50" s="2">
        <f t="shared" si="1"/>
        <v>287.83040599999998</v>
      </c>
      <c r="J50">
        <v>320205902</v>
      </c>
      <c r="K50" s="2">
        <f t="shared" si="2"/>
        <v>320.20590199999998</v>
      </c>
      <c r="N50">
        <v>307859501</v>
      </c>
      <c r="O50" s="2">
        <f t="shared" si="3"/>
        <v>307.85950100000002</v>
      </c>
    </row>
    <row r="51" spans="1:18" x14ac:dyDescent="0.25">
      <c r="A51" t="s">
        <v>44</v>
      </c>
      <c r="B51">
        <v>0</v>
      </c>
      <c r="C51" s="2">
        <f t="shared" si="0"/>
        <v>0</v>
      </c>
      <c r="F51">
        <v>0</v>
      </c>
      <c r="G51" s="2">
        <f t="shared" si="1"/>
        <v>0</v>
      </c>
      <c r="J51">
        <v>0</v>
      </c>
      <c r="K51" s="2">
        <f t="shared" si="2"/>
        <v>0</v>
      </c>
      <c r="N51">
        <v>0</v>
      </c>
      <c r="O51" s="2">
        <f t="shared" si="3"/>
        <v>0</v>
      </c>
    </row>
    <row r="52" spans="1:18" x14ac:dyDescent="0.25">
      <c r="A52" t="s">
        <v>45</v>
      </c>
      <c r="B52">
        <v>6586600</v>
      </c>
      <c r="C52" s="2">
        <f t="shared" si="0"/>
        <v>6.5865999999999998</v>
      </c>
      <c r="F52">
        <v>11646950</v>
      </c>
      <c r="G52" s="2">
        <f t="shared" si="1"/>
        <v>11.64695</v>
      </c>
      <c r="J52">
        <v>13386228</v>
      </c>
      <c r="K52" s="2">
        <f t="shared" si="2"/>
        <v>13.386227999999999</v>
      </c>
      <c r="N52">
        <v>13665437</v>
      </c>
      <c r="O52" s="2">
        <f t="shared" si="3"/>
        <v>13.665437000000001</v>
      </c>
    </row>
    <row r="53" spans="1:18" x14ac:dyDescent="0.25">
      <c r="A53" t="s">
        <v>46</v>
      </c>
      <c r="B53">
        <v>88500</v>
      </c>
      <c r="C53" s="2">
        <f t="shared" si="0"/>
        <v>8.8499999999999995E-2</v>
      </c>
      <c r="F53">
        <v>69800</v>
      </c>
      <c r="G53" s="2">
        <f t="shared" si="1"/>
        <v>6.9800000000000001E-2</v>
      </c>
      <c r="J53">
        <v>69085</v>
      </c>
      <c r="K53" s="2">
        <f t="shared" si="2"/>
        <v>6.9084999999999994E-2</v>
      </c>
      <c r="N53">
        <v>69988</v>
      </c>
      <c r="O53" s="2">
        <f t="shared" si="3"/>
        <v>6.9987999999999995E-2</v>
      </c>
    </row>
    <row r="54" spans="1:18" x14ac:dyDescent="0.25">
      <c r="A54" t="s">
        <v>47</v>
      </c>
      <c r="B54">
        <v>77231280</v>
      </c>
      <c r="C54" s="2">
        <f t="shared" si="0"/>
        <v>77.231279999999998</v>
      </c>
      <c r="F54">
        <v>94295066</v>
      </c>
      <c r="G54" s="2">
        <f t="shared" si="1"/>
        <v>94.295066000000006</v>
      </c>
      <c r="J54">
        <v>96992512</v>
      </c>
      <c r="K54" s="2">
        <f t="shared" si="2"/>
        <v>96.992512000000005</v>
      </c>
      <c r="N54">
        <v>94908048</v>
      </c>
      <c r="O54" s="2">
        <f t="shared" si="3"/>
        <v>94.908047999999994</v>
      </c>
    </row>
    <row r="55" spans="1:18" x14ac:dyDescent="0.25">
      <c r="A55" t="s">
        <v>48</v>
      </c>
      <c r="B55">
        <v>2747050</v>
      </c>
      <c r="C55" s="2">
        <f t="shared" si="0"/>
        <v>2.7470500000000002</v>
      </c>
      <c r="F55">
        <v>12440760</v>
      </c>
      <c r="G55" s="2">
        <f t="shared" si="1"/>
        <v>12.440759999999999</v>
      </c>
      <c r="J55">
        <v>12440371</v>
      </c>
      <c r="K55" s="2">
        <f t="shared" si="2"/>
        <v>12.440371000000001</v>
      </c>
      <c r="N55">
        <v>11847213</v>
      </c>
      <c r="O55" s="2">
        <f t="shared" si="3"/>
        <v>11.847213</v>
      </c>
    </row>
    <row r="56" spans="1:18" x14ac:dyDescent="0.25">
      <c r="A56" t="s">
        <v>49</v>
      </c>
      <c r="B56">
        <v>33673831</v>
      </c>
      <c r="C56" s="2">
        <f t="shared" si="0"/>
        <v>33.673831</v>
      </c>
      <c r="F56">
        <v>29943732</v>
      </c>
      <c r="G56" s="2">
        <f t="shared" si="1"/>
        <v>29.943732000000001</v>
      </c>
      <c r="J56">
        <v>29168348</v>
      </c>
      <c r="K56" s="2">
        <f t="shared" si="2"/>
        <v>29.168348000000002</v>
      </c>
      <c r="N56">
        <v>28495183</v>
      </c>
      <c r="O56" s="2">
        <f t="shared" si="3"/>
        <v>28.495183000000001</v>
      </c>
    </row>
    <row r="57" spans="1:18" x14ac:dyDescent="0.25">
      <c r="A57" t="s">
        <v>50</v>
      </c>
      <c r="B57">
        <v>59687647</v>
      </c>
      <c r="C57" s="2">
        <f t="shared" si="0"/>
        <v>59.687646999999998</v>
      </c>
      <c r="F57">
        <v>58555792</v>
      </c>
      <c r="G57" s="2">
        <f t="shared" si="1"/>
        <v>58.555791999999997</v>
      </c>
      <c r="J57">
        <v>49289610</v>
      </c>
      <c r="K57" s="2">
        <f t="shared" si="2"/>
        <v>49.289610000000003</v>
      </c>
      <c r="N57">
        <v>48182407</v>
      </c>
      <c r="O57" s="2">
        <f t="shared" si="3"/>
        <v>48.182406999999998</v>
      </c>
    </row>
    <row r="58" spans="1:18" x14ac:dyDescent="0.25">
      <c r="A58" t="s">
        <v>51</v>
      </c>
      <c r="B58">
        <v>3068349</v>
      </c>
      <c r="C58" s="2">
        <f t="shared" si="0"/>
        <v>3.068349</v>
      </c>
      <c r="F58">
        <v>3663631</v>
      </c>
      <c r="G58" s="2">
        <f t="shared" si="1"/>
        <v>3.6636310000000001</v>
      </c>
      <c r="J58">
        <v>3873903</v>
      </c>
      <c r="K58" s="2">
        <f t="shared" si="2"/>
        <v>3.8739029999999999</v>
      </c>
      <c r="N58">
        <v>3851877</v>
      </c>
      <c r="O58" s="2">
        <f t="shared" si="3"/>
        <v>3.851877</v>
      </c>
    </row>
    <row r="59" spans="1:18" x14ac:dyDescent="0.25">
      <c r="A59" t="s">
        <v>52</v>
      </c>
      <c r="B59">
        <v>0</v>
      </c>
      <c r="C59" s="2">
        <f t="shared" si="0"/>
        <v>0</v>
      </c>
      <c r="F59">
        <v>0</v>
      </c>
      <c r="G59" s="2">
        <f t="shared" si="1"/>
        <v>0</v>
      </c>
      <c r="J59">
        <v>0</v>
      </c>
      <c r="K59" s="2">
        <f t="shared" si="2"/>
        <v>0</v>
      </c>
      <c r="N59">
        <v>0</v>
      </c>
      <c r="O59" s="2">
        <f t="shared" si="3"/>
        <v>0</v>
      </c>
    </row>
    <row r="60" spans="1:18" x14ac:dyDescent="0.25">
      <c r="G60" s="2"/>
      <c r="K60" s="2"/>
      <c r="O60" s="2"/>
    </row>
    <row r="61" spans="1:18" x14ac:dyDescent="0.25">
      <c r="B61">
        <f>SUM(B7:B59)</f>
        <v>2442948561</v>
      </c>
      <c r="C61" s="2">
        <f t="shared" si="0"/>
        <v>2442.9485610000002</v>
      </c>
      <c r="F61">
        <f>SUM(F7:F59)</f>
        <v>2592796214</v>
      </c>
      <c r="G61" s="2">
        <f t="shared" si="1"/>
        <v>2592.796214</v>
      </c>
      <c r="J61">
        <f>SUM(J7:J59)</f>
        <v>3513656534</v>
      </c>
      <c r="K61" s="2">
        <f t="shared" si="2"/>
        <v>3513.6565340000002</v>
      </c>
      <c r="N61">
        <f>SUM(N7:N59)</f>
        <v>3463211475</v>
      </c>
      <c r="O61" s="2">
        <f t="shared" si="3"/>
        <v>3463.2114750000001</v>
      </c>
      <c r="R6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0"/>
  <sheetViews>
    <sheetView tabSelected="1" workbookViewId="0">
      <selection activeCell="F2" sqref="F2"/>
    </sheetView>
  </sheetViews>
  <sheetFormatPr defaultColWidth="9.140625" defaultRowHeight="12" x14ac:dyDescent="0.2"/>
  <cols>
    <col min="1" max="1" width="27.28515625" style="7" customWidth="1"/>
    <col min="2" max="7" width="12.5703125" style="7" customWidth="1"/>
    <col min="8" max="8" width="12.85546875" style="7" customWidth="1"/>
    <col min="9" max="16384" width="9.140625" style="7"/>
  </cols>
  <sheetData>
    <row r="1" spans="1:10" x14ac:dyDescent="0.2">
      <c r="A1" s="6"/>
      <c r="B1" s="6"/>
      <c r="C1" s="6"/>
      <c r="D1" s="6"/>
      <c r="E1" s="6"/>
      <c r="F1" s="6"/>
      <c r="G1" s="6"/>
      <c r="H1" s="6"/>
    </row>
    <row r="2" spans="1:10" x14ac:dyDescent="0.2">
      <c r="A2" s="6"/>
      <c r="B2" s="6">
        <v>12</v>
      </c>
      <c r="C2" s="6">
        <v>17</v>
      </c>
      <c r="D2" s="6">
        <v>21</v>
      </c>
      <c r="E2" s="6">
        <v>22</v>
      </c>
      <c r="F2" s="6"/>
      <c r="G2" s="6"/>
      <c r="H2" s="6"/>
    </row>
    <row r="3" spans="1:10" x14ac:dyDescent="0.2">
      <c r="A3" s="6"/>
      <c r="B3" s="6"/>
      <c r="C3" s="6"/>
      <c r="D3" s="6"/>
      <c r="E3" s="6"/>
      <c r="F3" s="6"/>
      <c r="G3" s="6"/>
      <c r="H3" s="6"/>
    </row>
    <row r="4" spans="1:10" x14ac:dyDescent="0.2">
      <c r="A4" s="3"/>
      <c r="B4" s="4"/>
      <c r="C4" s="4"/>
      <c r="D4" s="4"/>
      <c r="E4" s="4"/>
      <c r="F4" s="5"/>
      <c r="G4" s="5"/>
      <c r="H4" s="5"/>
    </row>
    <row r="6" spans="1:10" x14ac:dyDescent="0.2">
      <c r="A6" s="7" t="s">
        <v>0</v>
      </c>
      <c r="B6" s="8">
        <f>+'paste in'!C7</f>
        <v>2.614398</v>
      </c>
      <c r="C6" s="8">
        <f>+'paste in'!G7</f>
        <v>6.7789739999999998</v>
      </c>
      <c r="D6" s="8">
        <f>+'paste in'!K7</f>
        <v>8.3053720000000002</v>
      </c>
      <c r="E6" s="8">
        <f>+'paste in'!O7</f>
        <v>9.4688079999999992</v>
      </c>
      <c r="F6" s="9">
        <f>+(E6-D6)/D6</f>
        <v>0.14008234670283271</v>
      </c>
      <c r="G6" s="10">
        <f>+(E6-C6)/C6</f>
        <v>0.39679072378799496</v>
      </c>
      <c r="H6" s="10">
        <f>+(E6-B6)/B6</f>
        <v>2.6217928563286845</v>
      </c>
      <c r="J6" s="8"/>
    </row>
    <row r="7" spans="1:10" x14ac:dyDescent="0.2">
      <c r="A7" s="7" t="s">
        <v>1</v>
      </c>
      <c r="B7" s="8">
        <f>+'paste in'!C8</f>
        <v>2.9960110000000002</v>
      </c>
      <c r="C7" s="8">
        <f>+'paste in'!G8</f>
        <v>11.265200999999999</v>
      </c>
      <c r="D7" s="8">
        <f>+'paste in'!K8</f>
        <v>9.3342530000000004</v>
      </c>
      <c r="E7" s="8">
        <f>+'paste in'!O8</f>
        <v>9.1945589999999999</v>
      </c>
      <c r="F7" s="9">
        <f t="shared" ref="F7:F60" si="0">+(E7-D7)/D7</f>
        <v>-1.4965739625870483E-2</v>
      </c>
      <c r="G7" s="10">
        <f t="shared" ref="G7:G60" si="1">+(E7-C7)/C7</f>
        <v>-0.18380870434535518</v>
      </c>
      <c r="H7" s="10">
        <v>0</v>
      </c>
      <c r="J7" s="8"/>
    </row>
    <row r="8" spans="1:10" x14ac:dyDescent="0.2">
      <c r="A8" s="7" t="s">
        <v>2</v>
      </c>
      <c r="B8" s="8">
        <f>+'paste in'!C9</f>
        <v>0</v>
      </c>
      <c r="C8" s="8">
        <f>+'paste in'!G9</f>
        <v>0</v>
      </c>
      <c r="D8" s="8">
        <f>+'paste in'!K9</f>
        <v>0</v>
      </c>
      <c r="E8" s="8">
        <f>+'paste in'!O9</f>
        <v>0</v>
      </c>
      <c r="F8" s="9">
        <v>0</v>
      </c>
      <c r="G8" s="10">
        <v>0</v>
      </c>
      <c r="H8" s="10">
        <v>0</v>
      </c>
      <c r="J8" s="8"/>
    </row>
    <row r="9" spans="1:10" x14ac:dyDescent="0.2">
      <c r="A9" s="7" t="s">
        <v>3</v>
      </c>
      <c r="B9" s="8">
        <f>+'paste in'!C10</f>
        <v>146.582707</v>
      </c>
      <c r="C9" s="8">
        <f>+'paste in'!G10</f>
        <v>108.984604</v>
      </c>
      <c r="D9" s="8">
        <f>+'paste in'!K10</f>
        <v>118.799902</v>
      </c>
      <c r="E9" s="8">
        <f>+'paste in'!O10</f>
        <v>102.78789399999999</v>
      </c>
      <c r="F9" s="9">
        <f t="shared" si="0"/>
        <v>-0.13478132330445869</v>
      </c>
      <c r="G9" s="10">
        <f t="shared" si="1"/>
        <v>-5.6858581602957516E-2</v>
      </c>
      <c r="H9" s="10">
        <f t="shared" ref="H9:H60" si="2">+(E9-B9)/B9</f>
        <v>-0.29877203045513412</v>
      </c>
      <c r="J9" s="8"/>
    </row>
    <row r="10" spans="1:10" x14ac:dyDescent="0.2">
      <c r="A10" s="7" t="s">
        <v>4</v>
      </c>
      <c r="B10" s="8">
        <f>+'paste in'!C11</f>
        <v>2.4191669999999998</v>
      </c>
      <c r="C10" s="8">
        <f>+'paste in'!G11</f>
        <v>2.4439929999999999</v>
      </c>
      <c r="D10" s="8">
        <f>+'paste in'!K11</f>
        <v>2.197778</v>
      </c>
      <c r="E10" s="8">
        <f>+'paste in'!O11</f>
        <v>1.581164</v>
      </c>
      <c r="F10" s="9">
        <f t="shared" si="0"/>
        <v>-0.28056245899267351</v>
      </c>
      <c r="G10" s="10">
        <f t="shared" si="1"/>
        <v>-0.35304070019840478</v>
      </c>
      <c r="H10" s="10">
        <f t="shared" si="2"/>
        <v>-0.3464014679433044</v>
      </c>
      <c r="J10" s="8"/>
    </row>
    <row r="11" spans="1:10" x14ac:dyDescent="0.2">
      <c r="A11" s="7" t="s">
        <v>5</v>
      </c>
      <c r="B11" s="8">
        <f>+'paste in'!C12</f>
        <v>0.36492200000000002</v>
      </c>
      <c r="C11" s="8">
        <f>+'paste in'!G12</f>
        <v>5.7877470000000004</v>
      </c>
      <c r="D11" s="8">
        <f>+'paste in'!K12</f>
        <v>1.1434930000000001</v>
      </c>
      <c r="E11" s="8">
        <f>+'paste in'!O12</f>
        <v>1.282745</v>
      </c>
      <c r="F11" s="9">
        <f t="shared" si="0"/>
        <v>0.12177774590662113</v>
      </c>
      <c r="G11" s="10">
        <f t="shared" si="1"/>
        <v>-0.77836885406359324</v>
      </c>
      <c r="H11" s="10">
        <f t="shared" si="2"/>
        <v>2.5151210395646193</v>
      </c>
      <c r="J11" s="8"/>
    </row>
    <row r="12" spans="1:10" x14ac:dyDescent="0.2">
      <c r="A12" s="7" t="s">
        <v>6</v>
      </c>
      <c r="B12" s="8">
        <f>+'paste in'!C13</f>
        <v>0.31</v>
      </c>
      <c r="C12" s="8">
        <f>+'paste in'!G13</f>
        <v>0.21449099999999999</v>
      </c>
      <c r="D12" s="8">
        <f>+'paste in'!K13</f>
        <v>0.40749999999999997</v>
      </c>
      <c r="E12" s="8">
        <f>+'paste in'!O13</f>
        <v>0.41</v>
      </c>
      <c r="F12" s="9">
        <f t="shared" si="0"/>
        <v>6.1349693251533804E-3</v>
      </c>
      <c r="G12" s="10">
        <f t="shared" si="1"/>
        <v>0.91150211430782646</v>
      </c>
      <c r="H12" s="10">
        <f t="shared" si="2"/>
        <v>0.32258064516129026</v>
      </c>
      <c r="J12" s="8"/>
    </row>
    <row r="13" spans="1:10" x14ac:dyDescent="0.2">
      <c r="A13" s="7" t="s">
        <v>7</v>
      </c>
      <c r="B13" s="8">
        <f>+'paste in'!C14</f>
        <v>7.0117690000000001</v>
      </c>
      <c r="C13" s="8">
        <f>+'paste in'!G14</f>
        <v>11.429152999999999</v>
      </c>
      <c r="D13" s="8">
        <f>+'paste in'!K14</f>
        <v>12.742281999999999</v>
      </c>
      <c r="E13" s="8">
        <f>+'paste in'!O14</f>
        <v>17.703099999999999</v>
      </c>
      <c r="F13" s="9">
        <f t="shared" si="0"/>
        <v>0.38931943273583175</v>
      </c>
      <c r="G13" s="10">
        <f t="shared" si="1"/>
        <v>0.54894242819218542</v>
      </c>
      <c r="H13" s="10">
        <f t="shared" si="2"/>
        <v>1.5247694269448977</v>
      </c>
      <c r="J13" s="8"/>
    </row>
    <row r="14" spans="1:10" x14ac:dyDescent="0.2">
      <c r="A14" s="7" t="s">
        <v>8</v>
      </c>
      <c r="B14" s="8">
        <f>+'paste in'!C15</f>
        <v>339.55817999999999</v>
      </c>
      <c r="C14" s="8">
        <f>+'paste in'!G15</f>
        <v>229.215631</v>
      </c>
      <c r="D14" s="8">
        <f>+'paste in'!K15</f>
        <v>693.290617</v>
      </c>
      <c r="E14" s="8">
        <f>+'paste in'!O15</f>
        <v>668.91864599999997</v>
      </c>
      <c r="F14" s="9">
        <f t="shared" si="0"/>
        <v>-3.5154047094221715E-2</v>
      </c>
      <c r="G14" s="10">
        <f t="shared" si="1"/>
        <v>1.9182941978333055</v>
      </c>
      <c r="H14" s="10">
        <f t="shared" si="2"/>
        <v>0.96996769743553224</v>
      </c>
      <c r="J14" s="8"/>
    </row>
    <row r="15" spans="1:10" x14ac:dyDescent="0.2">
      <c r="A15" s="7" t="s">
        <v>9</v>
      </c>
      <c r="B15" s="8">
        <f>+'paste in'!C16</f>
        <v>561.02030200000002</v>
      </c>
      <c r="C15" s="8">
        <f>+'paste in'!G16</f>
        <v>728.85301900000002</v>
      </c>
      <c r="D15" s="8">
        <f>+'paste in'!K16</f>
        <v>917.49291100000005</v>
      </c>
      <c r="E15" s="8">
        <f>+'paste in'!O16</f>
        <v>914.300794</v>
      </c>
      <c r="F15" s="8">
        <f t="shared" si="0"/>
        <v>-3.4791734755976254E-3</v>
      </c>
      <c r="G15" s="8">
        <f t="shared" si="1"/>
        <v>0.25443782239447643</v>
      </c>
      <c r="H15" s="10">
        <f t="shared" si="2"/>
        <v>0.62971070875791579</v>
      </c>
      <c r="J15" s="8"/>
    </row>
    <row r="16" spans="1:10" x14ac:dyDescent="0.2">
      <c r="A16" s="7" t="s">
        <v>10</v>
      </c>
      <c r="B16" s="8">
        <f>+'paste in'!C17</f>
        <v>0</v>
      </c>
      <c r="C16" s="8">
        <f>+'paste in'!G17</f>
        <v>0</v>
      </c>
      <c r="D16" s="8">
        <f>+'paste in'!K17</f>
        <v>0</v>
      </c>
      <c r="E16" s="8">
        <f>+'paste in'!O17</f>
        <v>0</v>
      </c>
      <c r="F16" s="9">
        <v>0</v>
      </c>
      <c r="G16" s="10">
        <v>0</v>
      </c>
      <c r="H16" s="10">
        <v>0</v>
      </c>
      <c r="J16" s="8"/>
    </row>
    <row r="17" spans="1:10" x14ac:dyDescent="0.2">
      <c r="A17" s="7" t="s">
        <v>11</v>
      </c>
      <c r="B17" s="8">
        <f>+'paste in'!C18</f>
        <v>4.5062030000000002</v>
      </c>
      <c r="C17" s="8">
        <f>+'paste in'!G18</f>
        <v>0.18478700000000001</v>
      </c>
      <c r="D17" s="8">
        <f>+'paste in'!K18</f>
        <v>0.209394</v>
      </c>
      <c r="E17" s="8">
        <f>+'paste in'!O18</f>
        <v>0.24879399999999999</v>
      </c>
      <c r="F17" s="9">
        <f t="shared" si="0"/>
        <v>0.18816202947553412</v>
      </c>
      <c r="G17" s="10">
        <f t="shared" si="1"/>
        <v>0.34638259184899362</v>
      </c>
      <c r="H17" s="10">
        <f t="shared" si="2"/>
        <v>-0.94478855036046971</v>
      </c>
      <c r="J17" s="8"/>
    </row>
    <row r="18" spans="1:10" x14ac:dyDescent="0.2">
      <c r="A18" s="7" t="s">
        <v>12</v>
      </c>
      <c r="B18" s="8">
        <f>+'paste in'!C19</f>
        <v>19.521439999999998</v>
      </c>
      <c r="C18" s="8">
        <f>+'paste in'!G19</f>
        <v>0.98145199999999999</v>
      </c>
      <c r="D18" s="8">
        <f>+'paste in'!K19</f>
        <v>0.78959800000000002</v>
      </c>
      <c r="E18" s="8">
        <f>+'paste in'!O19</f>
        <v>0.82814699999999997</v>
      </c>
      <c r="F18" s="9">
        <f t="shared" si="0"/>
        <v>4.8821045646012202E-2</v>
      </c>
      <c r="G18" s="10">
        <f t="shared" si="1"/>
        <v>-0.1562022391314094</v>
      </c>
      <c r="H18" s="10">
        <f t="shared" si="2"/>
        <v>-0.9575775659992295</v>
      </c>
      <c r="J18" s="8"/>
    </row>
    <row r="19" spans="1:10" x14ac:dyDescent="0.2">
      <c r="A19" s="7" t="s">
        <v>13</v>
      </c>
      <c r="B19" s="8">
        <f>+'paste in'!C20</f>
        <v>8.5848390000000006</v>
      </c>
      <c r="C19" s="8">
        <f>+'paste in'!G20</f>
        <v>5.9034319999999996</v>
      </c>
      <c r="D19" s="8">
        <f>+'paste in'!K20</f>
        <v>11.481202</v>
      </c>
      <c r="E19" s="8">
        <f>+'paste in'!O20</f>
        <v>12.334961</v>
      </c>
      <c r="F19" s="9">
        <f t="shared" si="0"/>
        <v>7.4361464940691763E-2</v>
      </c>
      <c r="G19" s="10">
        <f t="shared" si="1"/>
        <v>1.0894559300420503</v>
      </c>
      <c r="H19" s="10">
        <f t="shared" si="2"/>
        <v>0.43683078972127481</v>
      </c>
      <c r="J19" s="8"/>
    </row>
    <row r="20" spans="1:10" x14ac:dyDescent="0.2">
      <c r="A20" s="7" t="s">
        <v>14</v>
      </c>
      <c r="B20" s="8">
        <f>+'paste in'!C21</f>
        <v>5.1948410000000003</v>
      </c>
      <c r="C20" s="8">
        <f>+'paste in'!G21</f>
        <v>5.2158889999999998</v>
      </c>
      <c r="D20" s="8">
        <f>+'paste in'!K21</f>
        <v>24.438846999999999</v>
      </c>
      <c r="E20" s="8">
        <f>+'paste in'!O21</f>
        <v>27.526486999999999</v>
      </c>
      <c r="F20" s="9">
        <f t="shared" si="0"/>
        <v>0.12634147592969508</v>
      </c>
      <c r="G20" s="10">
        <f t="shared" si="1"/>
        <v>4.2774296002081336</v>
      </c>
      <c r="H20" s="10">
        <f t="shared" si="2"/>
        <v>4.2988122254367358</v>
      </c>
      <c r="J20" s="8"/>
    </row>
    <row r="21" spans="1:10" x14ac:dyDescent="0.2">
      <c r="A21" s="7" t="s">
        <v>15</v>
      </c>
      <c r="B21" s="8">
        <f>+'paste in'!C22</f>
        <v>0.11849999999999999</v>
      </c>
      <c r="C21" s="8">
        <f>+'paste in'!G22</f>
        <v>0</v>
      </c>
      <c r="D21" s="8">
        <f>+'paste in'!K22</f>
        <v>0</v>
      </c>
      <c r="E21" s="8">
        <f>+'paste in'!O22</f>
        <v>0.112929</v>
      </c>
      <c r="F21" s="9">
        <v>0</v>
      </c>
      <c r="G21" s="10">
        <v>0</v>
      </c>
      <c r="H21" s="10">
        <f t="shared" si="2"/>
        <v>-4.7012658227848038E-2</v>
      </c>
      <c r="J21" s="8"/>
    </row>
    <row r="22" spans="1:10" x14ac:dyDescent="0.2">
      <c r="A22" s="7" t="s">
        <v>16</v>
      </c>
      <c r="B22" s="8">
        <f>+'paste in'!C23</f>
        <v>104.892589</v>
      </c>
      <c r="C22" s="8">
        <f>+'paste in'!G23</f>
        <v>123.000787</v>
      </c>
      <c r="D22" s="8">
        <f>+'paste in'!K23</f>
        <v>145.87102100000001</v>
      </c>
      <c r="E22" s="8">
        <f>+'paste in'!O23</f>
        <v>150.38185300000001</v>
      </c>
      <c r="F22" s="9">
        <f t="shared" si="0"/>
        <v>3.0923427895935499E-2</v>
      </c>
      <c r="G22" s="10">
        <f t="shared" si="1"/>
        <v>0.22260886834813506</v>
      </c>
      <c r="H22" s="10">
        <f t="shared" si="2"/>
        <v>0.43367471843029831</v>
      </c>
      <c r="J22" s="8"/>
    </row>
    <row r="23" spans="1:10" x14ac:dyDescent="0.2">
      <c r="A23" s="7" t="s">
        <v>17</v>
      </c>
      <c r="B23" s="8">
        <f>+'paste in'!C24</f>
        <v>171.73018400000001</v>
      </c>
      <c r="C23" s="8">
        <f>+'paste in'!G24</f>
        <v>201.68050400000001</v>
      </c>
      <c r="D23" s="8">
        <f>+'paste in'!K24</f>
        <v>320.54077699999999</v>
      </c>
      <c r="E23" s="8">
        <f>+'paste in'!O24</f>
        <v>309.832044</v>
      </c>
      <c r="F23" s="9">
        <f t="shared" si="0"/>
        <v>-3.3408332943549321E-2</v>
      </c>
      <c r="G23" s="10">
        <f t="shared" si="1"/>
        <v>0.5362518332461127</v>
      </c>
      <c r="H23" s="10">
        <f t="shared" si="2"/>
        <v>0.80417930490309131</v>
      </c>
      <c r="J23" s="8"/>
    </row>
    <row r="24" spans="1:10" x14ac:dyDescent="0.2">
      <c r="A24" s="7" t="s">
        <v>18</v>
      </c>
      <c r="B24" s="8">
        <f>+'paste in'!C25</f>
        <v>0</v>
      </c>
      <c r="C24" s="8">
        <f>+'paste in'!G25</f>
        <v>0</v>
      </c>
      <c r="D24" s="8">
        <f>+'paste in'!K25</f>
        <v>0.82499999999999996</v>
      </c>
      <c r="E24" s="8">
        <f>+'paste in'!O25</f>
        <v>0.71250000000000002</v>
      </c>
      <c r="F24" s="9">
        <f t="shared" si="0"/>
        <v>-0.1363636363636363</v>
      </c>
      <c r="G24" s="10">
        <v>0</v>
      </c>
      <c r="H24" s="10">
        <v>0</v>
      </c>
      <c r="J24" s="8"/>
    </row>
    <row r="25" spans="1:10" x14ac:dyDescent="0.2">
      <c r="A25" s="7" t="s">
        <v>19</v>
      </c>
      <c r="B25" s="8">
        <f>+'paste in'!C26</f>
        <v>4.9354129999999996</v>
      </c>
      <c r="C25" s="8">
        <f>+'paste in'!G26</f>
        <v>2.319223</v>
      </c>
      <c r="D25" s="8">
        <f>+'paste in'!K26</f>
        <v>7.4475170000000004</v>
      </c>
      <c r="E25" s="8">
        <f>+'paste in'!O26</f>
        <v>7.8458059999999996</v>
      </c>
      <c r="F25" s="9">
        <f t="shared" si="0"/>
        <v>5.3479434823713624E-2</v>
      </c>
      <c r="G25" s="10">
        <f t="shared" si="1"/>
        <v>2.3829459262865189</v>
      </c>
      <c r="H25" s="10">
        <f t="shared" si="2"/>
        <v>0.58969593831357181</v>
      </c>
      <c r="J25" s="8"/>
    </row>
    <row r="26" spans="1:10" x14ac:dyDescent="0.2">
      <c r="A26" s="7" t="s">
        <v>20</v>
      </c>
      <c r="B26" s="8">
        <f>+'paste in'!C27</f>
        <v>5.2427580000000003</v>
      </c>
      <c r="C26" s="8">
        <f>+'paste in'!G27</f>
        <v>2.7267790000000001</v>
      </c>
      <c r="D26" s="8">
        <f>+'paste in'!K27</f>
        <v>2.4162979999999998</v>
      </c>
      <c r="E26" s="8">
        <f>+'paste in'!O27</f>
        <v>2.03477</v>
      </c>
      <c r="F26" s="9">
        <f t="shared" si="0"/>
        <v>-0.15789774274530705</v>
      </c>
      <c r="G26" s="10">
        <f t="shared" si="1"/>
        <v>-0.25378257643908803</v>
      </c>
      <c r="H26" s="10">
        <f t="shared" si="2"/>
        <v>-0.61188939104189055</v>
      </c>
      <c r="J26" s="8"/>
    </row>
    <row r="27" spans="1:10" x14ac:dyDescent="0.2">
      <c r="A27" s="7" t="s">
        <v>21</v>
      </c>
      <c r="B27" s="8">
        <f>+'paste in'!C28</f>
        <v>1.0103089999999999</v>
      </c>
      <c r="C27" s="8">
        <f>+'paste in'!G28</f>
        <v>1.0997680000000001</v>
      </c>
      <c r="D27" s="8">
        <f>+'paste in'!K28</f>
        <v>0.97661100000000001</v>
      </c>
      <c r="E27" s="8">
        <f>+'paste in'!O28</f>
        <v>0.97356900000000002</v>
      </c>
      <c r="F27" s="9">
        <f t="shared" si="0"/>
        <v>-3.1148533039255027E-3</v>
      </c>
      <c r="G27" s="10">
        <f t="shared" si="1"/>
        <v>-0.11475056557383016</v>
      </c>
      <c r="H27" s="10">
        <f t="shared" si="2"/>
        <v>-3.6365112059775662E-2</v>
      </c>
      <c r="J27" s="8"/>
    </row>
    <row r="28" spans="1:10" x14ac:dyDescent="0.2">
      <c r="A28" s="7" t="s">
        <v>22</v>
      </c>
      <c r="B28" s="8">
        <f>+'paste in'!C29</f>
        <v>0.900976</v>
      </c>
      <c r="C28" s="8">
        <f>+'paste in'!G29</f>
        <v>1.56003</v>
      </c>
      <c r="D28" s="8">
        <f>+'paste in'!K29</f>
        <v>1.6049770000000001</v>
      </c>
      <c r="E28" s="8">
        <f>+'paste in'!O29</f>
        <v>1.799963</v>
      </c>
      <c r="F28" s="9">
        <f t="shared" si="0"/>
        <v>0.1214883453158518</v>
      </c>
      <c r="G28" s="10">
        <f t="shared" si="1"/>
        <v>0.1538002474311391</v>
      </c>
      <c r="H28" s="10">
        <f t="shared" si="2"/>
        <v>0.99779239402603392</v>
      </c>
      <c r="J28" s="8"/>
    </row>
    <row r="29" spans="1:10" x14ac:dyDescent="0.2">
      <c r="A29" s="7" t="s">
        <v>23</v>
      </c>
      <c r="B29" s="8">
        <f>+'paste in'!C30</f>
        <v>19.043842999999999</v>
      </c>
      <c r="C29" s="8">
        <f>+'paste in'!G30</f>
        <v>19.482831999999998</v>
      </c>
      <c r="D29" s="8">
        <f>+'paste in'!K30</f>
        <v>17.587130999999999</v>
      </c>
      <c r="E29" s="8">
        <f>+'paste in'!O30</f>
        <v>17.338006</v>
      </c>
      <c r="F29" s="9">
        <f t="shared" si="0"/>
        <v>-1.4165187033632683E-2</v>
      </c>
      <c r="G29" s="10">
        <f t="shared" si="1"/>
        <v>-0.11008799952696807</v>
      </c>
      <c r="H29" s="10">
        <f t="shared" si="2"/>
        <v>-8.9574199913326269E-2</v>
      </c>
      <c r="J29" s="8"/>
    </row>
    <row r="30" spans="1:10" x14ac:dyDescent="0.2">
      <c r="A30" s="7" t="s">
        <v>24</v>
      </c>
      <c r="B30" s="8">
        <f>+'paste in'!C31</f>
        <v>37.039993000000003</v>
      </c>
      <c r="C30" s="8">
        <f>+'paste in'!G31</f>
        <v>54.526054000000002</v>
      </c>
      <c r="D30" s="8">
        <f>+'paste in'!K31</f>
        <v>68.083451999999994</v>
      </c>
      <c r="E30" s="8">
        <f>+'paste in'!O31</f>
        <v>70.589894999999999</v>
      </c>
      <c r="F30" s="9">
        <f t="shared" si="0"/>
        <v>3.6814276103391538E-2</v>
      </c>
      <c r="G30" s="10">
        <f t="shared" si="1"/>
        <v>0.29460853704909573</v>
      </c>
      <c r="H30" s="10">
        <f t="shared" si="2"/>
        <v>0.90577506318643186</v>
      </c>
      <c r="J30" s="8"/>
    </row>
    <row r="31" spans="1:10" x14ac:dyDescent="0.2">
      <c r="A31" s="7" t="s">
        <v>25</v>
      </c>
      <c r="B31" s="8">
        <f>+'paste in'!C32</f>
        <v>1.3815</v>
      </c>
      <c r="C31" s="8">
        <f>+'paste in'!G32</f>
        <v>0.92900000000000005</v>
      </c>
      <c r="D31" s="8">
        <f>+'paste in'!K32</f>
        <v>0</v>
      </c>
      <c r="E31" s="8">
        <f>+'paste in'!O32</f>
        <v>0</v>
      </c>
      <c r="F31" s="9">
        <v>0</v>
      </c>
      <c r="G31" s="10">
        <f t="shared" si="1"/>
        <v>-1</v>
      </c>
      <c r="H31" s="10">
        <f t="shared" si="2"/>
        <v>-1</v>
      </c>
      <c r="J31" s="8"/>
    </row>
    <row r="32" spans="1:10" x14ac:dyDescent="0.2">
      <c r="A32" s="7" t="s">
        <v>26</v>
      </c>
      <c r="B32" s="8">
        <f>+'paste in'!C33</f>
        <v>0</v>
      </c>
      <c r="C32" s="8">
        <f>+'paste in'!G33</f>
        <v>2.5799189999999999</v>
      </c>
      <c r="D32" s="8">
        <f>+'paste in'!K33</f>
        <v>1.152706</v>
      </c>
      <c r="E32" s="8">
        <f>+'paste in'!O33</f>
        <v>7.3357999999999999</v>
      </c>
      <c r="F32" s="9">
        <f t="shared" si="0"/>
        <v>5.3639817958785674</v>
      </c>
      <c r="G32" s="10">
        <v>0</v>
      </c>
      <c r="H32" s="10">
        <v>0</v>
      </c>
      <c r="J32" s="8"/>
    </row>
    <row r="33" spans="1:10" x14ac:dyDescent="0.2">
      <c r="A33" s="7" t="s">
        <v>27</v>
      </c>
      <c r="B33" s="8">
        <f>+'paste in'!C34</f>
        <v>22.861509999999999</v>
      </c>
      <c r="C33" s="8">
        <f>+'paste in'!G34</f>
        <v>32.020651999999998</v>
      </c>
      <c r="D33" s="8">
        <f>+'paste in'!K34</f>
        <v>46.537699000000003</v>
      </c>
      <c r="E33" s="8">
        <f>+'paste in'!O34</f>
        <v>41.090682000000001</v>
      </c>
      <c r="F33" s="9">
        <f t="shared" si="0"/>
        <v>-0.11704525829693475</v>
      </c>
      <c r="G33" s="10">
        <f t="shared" si="1"/>
        <v>0.28325563139688731</v>
      </c>
      <c r="H33" s="10">
        <f t="shared" si="2"/>
        <v>0.79737392674412155</v>
      </c>
      <c r="J33" s="8"/>
    </row>
    <row r="34" spans="1:10" x14ac:dyDescent="0.2">
      <c r="A34" s="7" t="s">
        <v>28</v>
      </c>
      <c r="B34" s="8">
        <f>+'paste in'!C35</f>
        <v>0</v>
      </c>
      <c r="C34" s="8">
        <f>+'paste in'!G35</f>
        <v>0.01</v>
      </c>
      <c r="D34" s="8">
        <f>+'paste in'!K35</f>
        <v>0.91308400000000001</v>
      </c>
      <c r="E34" s="8">
        <f>+'paste in'!O35</f>
        <v>0.98724999999999996</v>
      </c>
      <c r="F34" s="9">
        <f t="shared" si="0"/>
        <v>8.1225823692015142E-2</v>
      </c>
      <c r="G34" s="10">
        <f t="shared" si="1"/>
        <v>97.724999999999994</v>
      </c>
      <c r="H34" s="10">
        <v>0</v>
      </c>
      <c r="J34" s="8"/>
    </row>
    <row r="35" spans="1:10" x14ac:dyDescent="0.2">
      <c r="A35" s="7" t="s">
        <v>29</v>
      </c>
      <c r="B35" s="8">
        <f>+'paste in'!C36</f>
        <v>13.796927999999999</v>
      </c>
      <c r="C35" s="8">
        <f>+'paste in'!G36</f>
        <v>7.4292800000000003</v>
      </c>
      <c r="D35" s="8">
        <f>+'paste in'!K36</f>
        <v>8.3764669999999999</v>
      </c>
      <c r="E35" s="8">
        <f>+'paste in'!O36</f>
        <v>7.7781580000000003</v>
      </c>
      <c r="F35" s="9">
        <f t="shared" si="0"/>
        <v>-7.1427369080544284E-2</v>
      </c>
      <c r="G35" s="10">
        <f t="shared" si="1"/>
        <v>4.6959866905002909E-2</v>
      </c>
      <c r="H35" s="10">
        <f t="shared" si="2"/>
        <v>-0.43623986441039625</v>
      </c>
      <c r="J35" s="8"/>
    </row>
    <row r="36" spans="1:10" x14ac:dyDescent="0.2">
      <c r="A36" s="7" t="s">
        <v>30</v>
      </c>
      <c r="B36" s="8">
        <f>+'paste in'!C37</f>
        <v>69.926683999999995</v>
      </c>
      <c r="C36" s="8">
        <f>+'paste in'!G37</f>
        <v>82.588554999999999</v>
      </c>
      <c r="D36" s="8">
        <f>+'paste in'!K37</f>
        <v>65.327893000000003</v>
      </c>
      <c r="E36" s="8">
        <f>+'paste in'!O37</f>
        <v>96.193059000000005</v>
      </c>
      <c r="F36" s="9">
        <f t="shared" si="0"/>
        <v>0.47246535258683453</v>
      </c>
      <c r="G36" s="10">
        <f t="shared" si="1"/>
        <v>0.1647262626159279</v>
      </c>
      <c r="H36" s="10">
        <f t="shared" si="2"/>
        <v>0.37562734992553076</v>
      </c>
      <c r="J36" s="8"/>
    </row>
    <row r="37" spans="1:10" x14ac:dyDescent="0.2">
      <c r="A37" s="7" t="s">
        <v>31</v>
      </c>
      <c r="B37" s="8">
        <f>+'paste in'!C38</f>
        <v>32.152403</v>
      </c>
      <c r="C37" s="8">
        <f>+'paste in'!G38</f>
        <v>41.655000000000001</v>
      </c>
      <c r="D37" s="8">
        <f>+'paste in'!K38</f>
        <v>39.432000000000002</v>
      </c>
      <c r="E37" s="8">
        <f>+'paste in'!O38</f>
        <v>38.050350000000002</v>
      </c>
      <c r="F37" s="9">
        <f t="shared" si="0"/>
        <v>-3.5038800973828374E-2</v>
      </c>
      <c r="G37" s="10">
        <f t="shared" si="1"/>
        <v>-8.6535830032409056E-2</v>
      </c>
      <c r="H37" s="10">
        <f t="shared" si="2"/>
        <v>0.18343720685511444</v>
      </c>
      <c r="J37" s="8"/>
    </row>
    <row r="38" spans="1:10" x14ac:dyDescent="0.2">
      <c r="A38" s="7" t="s">
        <v>32</v>
      </c>
      <c r="B38" s="8">
        <f>+'paste in'!C39</f>
        <v>59.635269999999998</v>
      </c>
      <c r="C38" s="8">
        <f>+'paste in'!G39</f>
        <v>6.4570220000000003</v>
      </c>
      <c r="D38" s="8">
        <f>+'paste in'!K39</f>
        <v>10.316799</v>
      </c>
      <c r="E38" s="8">
        <f>+'paste in'!O39</f>
        <v>5.1580779999999997</v>
      </c>
      <c r="F38" s="9">
        <f t="shared" si="0"/>
        <v>-0.50003116276666826</v>
      </c>
      <c r="G38" s="10">
        <f t="shared" si="1"/>
        <v>-0.2011676590229986</v>
      </c>
      <c r="H38" s="10">
        <f t="shared" si="2"/>
        <v>-0.91350625225642479</v>
      </c>
      <c r="J38" s="8"/>
    </row>
    <row r="39" spans="1:10" x14ac:dyDescent="0.2">
      <c r="A39" s="7" t="s">
        <v>33</v>
      </c>
      <c r="B39" s="8">
        <f>+'paste in'!C40</f>
        <v>4.0157350000000003</v>
      </c>
      <c r="C39" s="8">
        <f>+'paste in'!G40</f>
        <v>9.3311010000000003</v>
      </c>
      <c r="D39" s="8">
        <f>+'paste in'!K40</f>
        <v>10.474942</v>
      </c>
      <c r="E39" s="8">
        <f>+'paste in'!O40</f>
        <v>11.919168000000001</v>
      </c>
      <c r="F39" s="9">
        <f t="shared" si="0"/>
        <v>0.13787436722799995</v>
      </c>
      <c r="G39" s="10">
        <f t="shared" si="1"/>
        <v>0.27735923124184386</v>
      </c>
      <c r="H39" s="10">
        <f t="shared" si="2"/>
        <v>1.9681161730044439</v>
      </c>
      <c r="J39" s="8"/>
    </row>
    <row r="40" spans="1:10" x14ac:dyDescent="0.2">
      <c r="A40" s="7" t="s">
        <v>34</v>
      </c>
      <c r="B40" s="8">
        <f>+'paste in'!C41</f>
        <v>33.858922</v>
      </c>
      <c r="C40" s="8">
        <f>+'paste in'!G41</f>
        <v>37.252712000000002</v>
      </c>
      <c r="D40" s="8">
        <f>+'paste in'!K41</f>
        <v>47.342941000000003</v>
      </c>
      <c r="E40" s="8">
        <f>+'paste in'!O41</f>
        <v>45.548808000000001</v>
      </c>
      <c r="F40" s="9">
        <f t="shared" si="0"/>
        <v>-3.7896526115688549E-2</v>
      </c>
      <c r="G40" s="10">
        <f t="shared" si="1"/>
        <v>0.22269777298361521</v>
      </c>
      <c r="H40" s="10">
        <f t="shared" si="2"/>
        <v>0.3452527519925177</v>
      </c>
      <c r="J40" s="8"/>
    </row>
    <row r="41" spans="1:10" x14ac:dyDescent="0.2">
      <c r="A41" s="7" t="s">
        <v>35</v>
      </c>
      <c r="B41" s="8">
        <f>+'paste in'!C42</f>
        <v>11.072171000000001</v>
      </c>
      <c r="C41" s="8">
        <f>+'paste in'!G42</f>
        <v>11.784776000000001</v>
      </c>
      <c r="D41" s="8">
        <f>+'paste in'!K42</f>
        <v>6.9556500000000003</v>
      </c>
      <c r="E41" s="8">
        <f>+'paste in'!O42</f>
        <v>6.4616350000000002</v>
      </c>
      <c r="F41" s="9">
        <f t="shared" si="0"/>
        <v>-7.1023556389410061E-2</v>
      </c>
      <c r="G41" s="10">
        <f t="shared" si="1"/>
        <v>-0.4516964089941124</v>
      </c>
      <c r="H41" s="10">
        <f t="shared" si="2"/>
        <v>-0.41640758619063961</v>
      </c>
      <c r="J41" s="8"/>
    </row>
    <row r="42" spans="1:10" x14ac:dyDescent="0.2">
      <c r="A42" s="7" t="s">
        <v>36</v>
      </c>
      <c r="B42" s="8">
        <f>+'paste in'!C43</f>
        <v>4.4356E-2</v>
      </c>
      <c r="C42" s="8">
        <f>+'paste in'!G43</f>
        <v>2.2138000000000001E-2</v>
      </c>
      <c r="D42" s="8">
        <f>+'paste in'!K43</f>
        <v>1.9666669999999999</v>
      </c>
      <c r="E42" s="8">
        <f>+'paste in'!O43</f>
        <v>3.6520980000000001</v>
      </c>
      <c r="F42" s="9">
        <f t="shared" si="0"/>
        <v>0.85699866830531057</v>
      </c>
      <c r="G42" s="10">
        <f t="shared" si="1"/>
        <v>163.96964495437709</v>
      </c>
      <c r="H42" s="10">
        <f t="shared" si="2"/>
        <v>81.336053746956438</v>
      </c>
      <c r="J42" s="8"/>
    </row>
    <row r="43" spans="1:10" x14ac:dyDescent="0.2">
      <c r="A43" s="7" t="s">
        <v>37</v>
      </c>
      <c r="B43" s="8">
        <f>+'paste in'!C44</f>
        <v>0.40271299999999999</v>
      </c>
      <c r="C43" s="8">
        <f>+'paste in'!G44</f>
        <v>2.4065789999999998</v>
      </c>
      <c r="D43" s="8">
        <f>+'paste in'!K44</f>
        <v>4.8515899999999998</v>
      </c>
      <c r="E43" s="8">
        <f>+'paste in'!O44</f>
        <v>4.7569059999999999</v>
      </c>
      <c r="F43" s="9">
        <f t="shared" si="0"/>
        <v>-1.9516076172965975E-2</v>
      </c>
      <c r="G43" s="10">
        <f t="shared" si="1"/>
        <v>0.97662574135318236</v>
      </c>
      <c r="H43" s="10">
        <f t="shared" si="2"/>
        <v>10.812149098737811</v>
      </c>
      <c r="J43" s="8"/>
    </row>
    <row r="44" spans="1:10" x14ac:dyDescent="0.2">
      <c r="A44" s="7" t="s">
        <v>38</v>
      </c>
      <c r="B44" s="8">
        <f>+'paste in'!C45</f>
        <v>0</v>
      </c>
      <c r="C44" s="8">
        <f>+'paste in'!G45</f>
        <v>0</v>
      </c>
      <c r="D44" s="8">
        <f>+'paste in'!K45</f>
        <v>0</v>
      </c>
      <c r="E44" s="8">
        <f>+'paste in'!O45</f>
        <v>0</v>
      </c>
      <c r="F44" s="9">
        <v>0</v>
      </c>
      <c r="G44" s="10">
        <v>0</v>
      </c>
      <c r="H44" s="10">
        <v>0</v>
      </c>
      <c r="J44" s="8"/>
    </row>
    <row r="45" spans="1:10" x14ac:dyDescent="0.2">
      <c r="A45" s="7" t="s">
        <v>39</v>
      </c>
      <c r="B45" s="8">
        <f>+'paste in'!C46</f>
        <v>0</v>
      </c>
      <c r="C45" s="8">
        <f>+'paste in'!G46</f>
        <v>0</v>
      </c>
      <c r="D45" s="8">
        <f>+'paste in'!K46</f>
        <v>0</v>
      </c>
      <c r="E45" s="8">
        <f>+'paste in'!O46</f>
        <v>0</v>
      </c>
      <c r="F45" s="9">
        <v>0</v>
      </c>
      <c r="G45" s="10">
        <v>0</v>
      </c>
      <c r="H45" s="10">
        <v>0</v>
      </c>
      <c r="J45" s="8"/>
    </row>
    <row r="46" spans="1:10" x14ac:dyDescent="0.2">
      <c r="A46" s="7" t="s">
        <v>40</v>
      </c>
      <c r="B46" s="8">
        <f>+'paste in'!C47</f>
        <v>275.74031500000001</v>
      </c>
      <c r="C46" s="8">
        <f>+'paste in'!G47</f>
        <v>330.89194300000003</v>
      </c>
      <c r="D46" s="8">
        <f>+'paste in'!K47</f>
        <v>372.44100400000002</v>
      </c>
      <c r="E46" s="8">
        <f>+'paste in'!O47</f>
        <v>350.92858200000001</v>
      </c>
      <c r="F46" s="9">
        <f t="shared" si="0"/>
        <v>-5.7760616497532627E-2</v>
      </c>
      <c r="G46" s="10">
        <f t="shared" si="1"/>
        <v>6.0553420607161713E-2</v>
      </c>
      <c r="H46" s="10">
        <f t="shared" si="2"/>
        <v>0.27267781644479516</v>
      </c>
      <c r="J46" s="8"/>
    </row>
    <row r="47" spans="1:10" x14ac:dyDescent="0.2">
      <c r="A47" s="7" t="s">
        <v>41</v>
      </c>
      <c r="B47" s="8">
        <f>+'paste in'!C48</f>
        <v>0</v>
      </c>
      <c r="C47" s="8">
        <f>+'paste in'!G48</f>
        <v>0</v>
      </c>
      <c r="D47" s="8">
        <f>+'paste in'!K48</f>
        <v>0</v>
      </c>
      <c r="E47" s="8">
        <f>+'paste in'!O48</f>
        <v>0</v>
      </c>
      <c r="F47" s="9">
        <v>0</v>
      </c>
      <c r="G47" s="10">
        <v>0</v>
      </c>
      <c r="H47" s="10">
        <v>0</v>
      </c>
      <c r="J47" s="8"/>
    </row>
    <row r="48" spans="1:10" x14ac:dyDescent="0.2">
      <c r="A48" s="7" t="s">
        <v>42</v>
      </c>
      <c r="B48" s="8">
        <f>+'paste in'!C49</f>
        <v>4.1040000000000001</v>
      </c>
      <c r="C48" s="8">
        <f>+'paste in'!G49</f>
        <v>5.3370499999999996</v>
      </c>
      <c r="D48" s="8">
        <f>+'paste in'!K49</f>
        <v>6.1551999999999998</v>
      </c>
      <c r="E48" s="8">
        <f>+'paste in'!O49</f>
        <v>6.2638129999999999</v>
      </c>
      <c r="F48" s="9">
        <f t="shared" si="0"/>
        <v>1.7645730439303366E-2</v>
      </c>
      <c r="G48" s="10">
        <f t="shared" si="1"/>
        <v>0.17364705221049087</v>
      </c>
      <c r="H48" s="8">
        <f t="shared" si="2"/>
        <v>0.5262702241715399</v>
      </c>
      <c r="J48" s="8"/>
    </row>
    <row r="49" spans="1:10" x14ac:dyDescent="0.2">
      <c r="A49" s="7" t="s">
        <v>43</v>
      </c>
      <c r="B49" s="8">
        <f>+'paste in'!C50</f>
        <v>285.27345300000002</v>
      </c>
      <c r="C49" s="8">
        <f>+'paste in'!G50</f>
        <v>287.83040599999998</v>
      </c>
      <c r="D49" s="8">
        <f>+'paste in'!K50</f>
        <v>320.20590199999998</v>
      </c>
      <c r="E49" s="8">
        <f>+'paste in'!O50</f>
        <v>307.85950100000002</v>
      </c>
      <c r="F49" s="9">
        <f t="shared" si="0"/>
        <v>-3.8557693418155542E-2</v>
      </c>
      <c r="G49" s="10">
        <f t="shared" si="1"/>
        <v>6.9586445985140438E-2</v>
      </c>
      <c r="H49" s="10">
        <f t="shared" si="2"/>
        <v>7.917332567219286E-2</v>
      </c>
      <c r="J49" s="8"/>
    </row>
    <row r="50" spans="1:10" x14ac:dyDescent="0.2">
      <c r="A50" s="7" t="s">
        <v>44</v>
      </c>
      <c r="B50" s="8">
        <f>+'paste in'!C51</f>
        <v>0</v>
      </c>
      <c r="C50" s="8">
        <f>+'paste in'!G51</f>
        <v>0</v>
      </c>
      <c r="D50" s="8">
        <f>+'paste in'!K51</f>
        <v>0</v>
      </c>
      <c r="E50" s="8">
        <f>+'paste in'!O51</f>
        <v>0</v>
      </c>
      <c r="F50" s="9">
        <v>0</v>
      </c>
      <c r="G50" s="10">
        <v>0</v>
      </c>
      <c r="H50" s="10">
        <v>0</v>
      </c>
      <c r="J50" s="8"/>
    </row>
    <row r="51" spans="1:10" x14ac:dyDescent="0.2">
      <c r="A51" s="7" t="s">
        <v>45</v>
      </c>
      <c r="B51" s="8">
        <f>+'paste in'!C52</f>
        <v>6.5865999999999998</v>
      </c>
      <c r="C51" s="8">
        <f>+'paste in'!G52</f>
        <v>11.64695</v>
      </c>
      <c r="D51" s="8">
        <f>+'paste in'!K52</f>
        <v>13.386227999999999</v>
      </c>
      <c r="E51" s="8">
        <f>+'paste in'!O52</f>
        <v>13.665437000000001</v>
      </c>
      <c r="F51" s="9">
        <f t="shared" si="0"/>
        <v>2.0857929507849531E-2</v>
      </c>
      <c r="G51" s="10">
        <f t="shared" si="1"/>
        <v>0.17330605866771989</v>
      </c>
      <c r="H51" s="10">
        <f t="shared" si="2"/>
        <v>1.074733094464519</v>
      </c>
      <c r="J51" s="8"/>
    </row>
    <row r="52" spans="1:10" x14ac:dyDescent="0.2">
      <c r="A52" s="7" t="s">
        <v>46</v>
      </c>
      <c r="B52" s="8">
        <f>+'paste in'!C53</f>
        <v>8.8499999999999995E-2</v>
      </c>
      <c r="C52" s="8">
        <f>+'paste in'!G53</f>
        <v>6.9800000000000001E-2</v>
      </c>
      <c r="D52" s="8">
        <f>+'paste in'!K53</f>
        <v>6.9084999999999994E-2</v>
      </c>
      <c r="E52" s="8">
        <f>+'paste in'!O53</f>
        <v>6.9987999999999995E-2</v>
      </c>
      <c r="F52" s="9">
        <f t="shared" si="0"/>
        <v>1.3070854744155766E-2</v>
      </c>
      <c r="G52" s="10">
        <f t="shared" si="1"/>
        <v>2.693409742120254E-3</v>
      </c>
      <c r="H52" s="10">
        <f t="shared" si="2"/>
        <v>-0.20917514124293787</v>
      </c>
      <c r="J52" s="8"/>
    </row>
    <row r="53" spans="1:10" x14ac:dyDescent="0.2">
      <c r="A53" s="7" t="s">
        <v>47</v>
      </c>
      <c r="B53" s="8">
        <f>+'paste in'!C54</f>
        <v>77.231279999999998</v>
      </c>
      <c r="C53" s="8">
        <f>+'paste in'!G54</f>
        <v>94.295066000000006</v>
      </c>
      <c r="D53" s="8">
        <f>+'paste in'!K54</f>
        <v>96.992512000000005</v>
      </c>
      <c r="E53" s="8">
        <f>+'paste in'!O54</f>
        <v>94.908047999999994</v>
      </c>
      <c r="F53" s="9">
        <f t="shared" si="0"/>
        <v>-2.1490978602554504E-2</v>
      </c>
      <c r="G53" s="10">
        <f t="shared" si="1"/>
        <v>6.5006794735154869E-3</v>
      </c>
      <c r="H53" s="10">
        <f t="shared" si="2"/>
        <v>0.22888094046868052</v>
      </c>
      <c r="J53" s="8"/>
    </row>
    <row r="54" spans="1:10" x14ac:dyDescent="0.2">
      <c r="A54" s="7" t="s">
        <v>48</v>
      </c>
      <c r="B54" s="8">
        <f>+'paste in'!C55</f>
        <v>2.7470500000000002</v>
      </c>
      <c r="C54" s="8">
        <f>+'paste in'!G55</f>
        <v>12.440759999999999</v>
      </c>
      <c r="D54" s="8">
        <f>+'paste in'!K55</f>
        <v>12.440371000000001</v>
      </c>
      <c r="E54" s="8">
        <f>+'paste in'!O55</f>
        <v>11.847213</v>
      </c>
      <c r="F54" s="9">
        <f t="shared" si="0"/>
        <v>-4.7680089283510974E-2</v>
      </c>
      <c r="G54" s="10">
        <f t="shared" si="1"/>
        <v>-4.7709866599789659E-2</v>
      </c>
      <c r="H54" s="10">
        <f t="shared" si="2"/>
        <v>3.3127038095411439</v>
      </c>
      <c r="J54" s="8"/>
    </row>
    <row r="55" spans="1:10" x14ac:dyDescent="0.2">
      <c r="A55" s="7" t="s">
        <v>49</v>
      </c>
      <c r="B55" s="8">
        <f>+'paste in'!C56</f>
        <v>33.673831</v>
      </c>
      <c r="C55" s="8">
        <f>+'paste in'!G56</f>
        <v>29.943732000000001</v>
      </c>
      <c r="D55" s="8">
        <f>+'paste in'!K56</f>
        <v>29.168348000000002</v>
      </c>
      <c r="E55" s="8">
        <f>+'paste in'!O56</f>
        <v>28.495183000000001</v>
      </c>
      <c r="F55" s="9">
        <f t="shared" si="0"/>
        <v>-2.3078612474042099E-2</v>
      </c>
      <c r="G55" s="10">
        <f t="shared" si="1"/>
        <v>-4.8375700129830168E-2</v>
      </c>
      <c r="H55" s="10">
        <f t="shared" si="2"/>
        <v>-0.15378850122517984</v>
      </c>
      <c r="J55" s="8"/>
    </row>
    <row r="56" spans="1:10" x14ac:dyDescent="0.2">
      <c r="A56" s="7" t="s">
        <v>50</v>
      </c>
      <c r="B56" s="8">
        <f>+'paste in'!C57</f>
        <v>59.687646999999998</v>
      </c>
      <c r="C56" s="8">
        <f>+'paste in'!G57</f>
        <v>58.555791999999997</v>
      </c>
      <c r="D56" s="8">
        <f>+'paste in'!K57</f>
        <v>49.289610000000003</v>
      </c>
      <c r="E56" s="8">
        <f>+'paste in'!O57</f>
        <v>48.182406999999998</v>
      </c>
      <c r="F56" s="9">
        <f t="shared" si="0"/>
        <v>-2.2463212835321794E-2</v>
      </c>
      <c r="G56" s="10">
        <f t="shared" si="1"/>
        <v>-0.17715386720411877</v>
      </c>
      <c r="H56" s="10">
        <f t="shared" si="2"/>
        <v>-0.19275747291562692</v>
      </c>
      <c r="J56" s="8"/>
    </row>
    <row r="57" spans="1:10" x14ac:dyDescent="0.2">
      <c r="A57" s="7" t="s">
        <v>51</v>
      </c>
      <c r="B57" s="8">
        <f>+'paste in'!C58</f>
        <v>3.068349</v>
      </c>
      <c r="C57" s="8">
        <f>+'paste in'!G58</f>
        <v>3.6636310000000001</v>
      </c>
      <c r="D57" s="8">
        <f>+'paste in'!K58</f>
        <v>3.8739029999999999</v>
      </c>
      <c r="E57" s="8">
        <f>+'paste in'!O58</f>
        <v>3.851877</v>
      </c>
      <c r="F57" s="9">
        <f t="shared" si="0"/>
        <v>-5.6857386465277732E-3</v>
      </c>
      <c r="G57" s="10">
        <f t="shared" si="1"/>
        <v>5.138235810320415E-2</v>
      </c>
      <c r="H57" s="10">
        <f t="shared" si="2"/>
        <v>0.25535817470568051</v>
      </c>
      <c r="J57" s="8"/>
    </row>
    <row r="58" spans="1:10" x14ac:dyDescent="0.2">
      <c r="A58" s="7" t="s">
        <v>52</v>
      </c>
      <c r="B58" s="8">
        <f>+'paste in'!C59</f>
        <v>0</v>
      </c>
      <c r="C58" s="8">
        <f>+'paste in'!G59</f>
        <v>0</v>
      </c>
      <c r="D58" s="8">
        <f>+'paste in'!K59</f>
        <v>0</v>
      </c>
      <c r="E58" s="8">
        <f>+'paste in'!O59</f>
        <v>0</v>
      </c>
      <c r="F58" s="9">
        <v>0</v>
      </c>
      <c r="G58" s="10">
        <v>0</v>
      </c>
      <c r="H58" s="10">
        <v>0</v>
      </c>
      <c r="J58" s="8"/>
    </row>
    <row r="59" spans="1:10" x14ac:dyDescent="0.2">
      <c r="D59" s="8"/>
      <c r="E59" s="8"/>
      <c r="F59" s="9"/>
      <c r="G59" s="10"/>
      <c r="H59" s="10"/>
      <c r="J59" s="8"/>
    </row>
    <row r="60" spans="1:10" x14ac:dyDescent="0.2">
      <c r="B60" s="8">
        <f>+SUM(B6:B58)</f>
        <v>2442.9485610000002</v>
      </c>
      <c r="C60" s="8">
        <f>+SUM(C6:C58)</f>
        <v>2592.7962140000004</v>
      </c>
      <c r="D60" s="8">
        <f>+SUM(D6:D58)</f>
        <v>3513.6565339999997</v>
      </c>
      <c r="E60" s="8">
        <f>+SUM(E6:E58)</f>
        <v>3463.2114750000005</v>
      </c>
      <c r="F60" s="9">
        <f t="shared" si="0"/>
        <v>-1.4356855461501753E-2</v>
      </c>
      <c r="G60" s="10">
        <f t="shared" si="1"/>
        <v>0.33570523448781925</v>
      </c>
      <c r="H60" s="10">
        <f t="shared" si="2"/>
        <v>0.41763585623037613</v>
      </c>
      <c r="J60" s="8"/>
    </row>
  </sheetData>
  <pageMargins left="0.25" right="0.25" top="0.75" bottom="0.75" header="0.3" footer="0.3"/>
  <pageSetup scale="6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paste in</vt:lpstr>
      <vt:lpstr>Table5</vt:lpstr>
    </vt:vector>
  </TitlesOfParts>
  <Company>ISAC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J. Buzzfuddle</dc:creator>
  <cp:lastModifiedBy>Michael Solomon</cp:lastModifiedBy>
  <cp:lastPrinted>2020-09-21T21:17:20Z</cp:lastPrinted>
  <dcterms:created xsi:type="dcterms:W3CDTF">2016-06-28T22:14:04Z</dcterms:created>
  <dcterms:modified xsi:type="dcterms:W3CDTF">2024-03-12T19:50:32Z</dcterms:modified>
</cp:coreProperties>
</file>