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DCC1227D-2F83-444D-8918-7BFDE8EB36AF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grant aid" sheetId="2" r:id="rId1"/>
    <sheet name="table" sheetId="1" r:id="rId2"/>
  </sheets>
  <definedNames>
    <definedName name="_xlnm.Print_Area" localSheetId="1">table!$A$1:$F$64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2" l="1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57" i="2"/>
  <c r="B57" i="2"/>
  <c r="P57" i="2" l="1"/>
  <c r="P55" i="2"/>
  <c r="Q54" i="2"/>
  <c r="P54" i="2"/>
  <c r="P53" i="2"/>
  <c r="P52" i="2"/>
  <c r="P51" i="2"/>
  <c r="P50" i="2"/>
  <c r="P49" i="2"/>
  <c r="P48" i="2"/>
  <c r="Q47" i="2"/>
  <c r="P47" i="2"/>
  <c r="Q46" i="2"/>
  <c r="P46" i="2"/>
  <c r="P45" i="2"/>
  <c r="P44" i="2"/>
  <c r="P43" i="2"/>
  <c r="P42" i="2"/>
  <c r="P41" i="2"/>
  <c r="P40" i="2"/>
  <c r="Q39" i="2"/>
  <c r="P39" i="2"/>
  <c r="Q38" i="2"/>
  <c r="P38" i="2"/>
  <c r="P37" i="2"/>
  <c r="P36" i="2"/>
  <c r="P35" i="2"/>
  <c r="P34" i="2"/>
  <c r="P33" i="2"/>
  <c r="P32" i="2"/>
  <c r="Q31" i="2"/>
  <c r="P31" i="2"/>
  <c r="Q30" i="2"/>
  <c r="P30" i="2"/>
  <c r="P29" i="2"/>
  <c r="P28" i="2"/>
  <c r="P27" i="2"/>
  <c r="P26" i="2"/>
  <c r="P25" i="2"/>
  <c r="P24" i="2"/>
  <c r="Q23" i="2"/>
  <c r="P23" i="2"/>
  <c r="Q22" i="2"/>
  <c r="P22" i="2"/>
  <c r="P21" i="2"/>
  <c r="P20" i="2"/>
  <c r="P19" i="2"/>
  <c r="P18" i="2"/>
  <c r="P17" i="2"/>
  <c r="P16" i="2"/>
  <c r="Q15" i="2"/>
  <c r="P15" i="2"/>
  <c r="Q14" i="2"/>
  <c r="P14" i="2"/>
  <c r="P13" i="2"/>
  <c r="P12" i="2"/>
  <c r="P11" i="2"/>
  <c r="P10" i="2"/>
  <c r="P9" i="2"/>
  <c r="P8" i="2"/>
  <c r="P7" i="2"/>
  <c r="Q6" i="2"/>
  <c r="P6" i="2"/>
  <c r="Q5" i="2"/>
  <c r="P5" i="2"/>
  <c r="N55" i="2"/>
  <c r="Q55" i="2" s="1"/>
  <c r="N54" i="2"/>
  <c r="N53" i="2"/>
  <c r="Q53" i="2" s="1"/>
  <c r="N52" i="2"/>
  <c r="Q52" i="2" s="1"/>
  <c r="N51" i="2"/>
  <c r="Q51" i="2" s="1"/>
  <c r="N50" i="2"/>
  <c r="Q50" i="2" s="1"/>
  <c r="N49" i="2"/>
  <c r="Q49" i="2" s="1"/>
  <c r="N48" i="2"/>
  <c r="Q48" i="2" s="1"/>
  <c r="N47" i="2"/>
  <c r="N46" i="2"/>
  <c r="N45" i="2"/>
  <c r="Q45" i="2" s="1"/>
  <c r="Q44" i="2"/>
  <c r="N43" i="2"/>
  <c r="Q43" i="2" s="1"/>
  <c r="N42" i="2"/>
  <c r="Q42" i="2" s="1"/>
  <c r="N41" i="2"/>
  <c r="Q41" i="2" s="1"/>
  <c r="N40" i="2"/>
  <c r="Q40" i="2" s="1"/>
  <c r="N39" i="2"/>
  <c r="N38" i="2"/>
  <c r="N37" i="2"/>
  <c r="Q37" i="2" s="1"/>
  <c r="N36" i="2"/>
  <c r="Q36" i="2" s="1"/>
  <c r="N35" i="2"/>
  <c r="Q35" i="2" s="1"/>
  <c r="N34" i="2"/>
  <c r="Q34" i="2" s="1"/>
  <c r="N33" i="2"/>
  <c r="Q33" i="2" s="1"/>
  <c r="N32" i="2"/>
  <c r="Q32" i="2" s="1"/>
  <c r="N31" i="2"/>
  <c r="N30" i="2"/>
  <c r="N29" i="2"/>
  <c r="Q29" i="2" s="1"/>
  <c r="N28" i="2"/>
  <c r="Q28" i="2" s="1"/>
  <c r="N27" i="2"/>
  <c r="Q27" i="2" s="1"/>
  <c r="N26" i="2"/>
  <c r="Q26" i="2" s="1"/>
  <c r="N25" i="2"/>
  <c r="Q25" i="2" s="1"/>
  <c r="N24" i="2"/>
  <c r="Q24" i="2" s="1"/>
  <c r="N23" i="2"/>
  <c r="N22" i="2"/>
  <c r="N21" i="2"/>
  <c r="Q21" i="2" s="1"/>
  <c r="N20" i="2"/>
  <c r="Q20" i="2" s="1"/>
  <c r="N19" i="2"/>
  <c r="Q19" i="2" s="1"/>
  <c r="N18" i="2"/>
  <c r="Q18" i="2" s="1"/>
  <c r="N17" i="2"/>
  <c r="Q17" i="2" s="1"/>
  <c r="N16" i="2"/>
  <c r="Q16" i="2" s="1"/>
  <c r="N15" i="2"/>
  <c r="N14" i="2"/>
  <c r="N13" i="2"/>
  <c r="Q13" i="2" s="1"/>
  <c r="N12" i="2"/>
  <c r="Q12" i="2" s="1"/>
  <c r="N11" i="2"/>
  <c r="Q11" i="2" s="1"/>
  <c r="N10" i="2"/>
  <c r="Q10" i="2" s="1"/>
  <c r="N9" i="2"/>
  <c r="Q9" i="2" s="1"/>
  <c r="N8" i="2"/>
  <c r="Q8" i="2" s="1"/>
  <c r="N7" i="2"/>
  <c r="Q7" i="2" s="1"/>
  <c r="N6" i="2"/>
  <c r="N5" i="2"/>
  <c r="N57" i="2"/>
  <c r="Q57" i="2" s="1"/>
  <c r="M57" i="2"/>
  <c r="B59" i="1"/>
</calcChain>
</file>

<file path=xl/sharedStrings.xml><?xml version="1.0" encoding="utf-8"?>
<sst xmlns="http://schemas.openxmlformats.org/spreadsheetml/2006/main" count="220" uniqueCount="64">
  <si>
    <t>Table 14.  Total State Grant Expenditures as a Percentage of State Fiscal Support</t>
  </si>
  <si>
    <t>in millions)</t>
  </si>
  <si>
    <t>State</t>
  </si>
  <si>
    <t>Total state grant expenditures as a percentage of state fiscal support for higher education</t>
  </si>
  <si>
    <t>Alabama</t>
  </si>
  <si>
    <t>South Carolina</t>
  </si>
  <si>
    <t>Alaska</t>
  </si>
  <si>
    <t>Pennsylvania</t>
  </si>
  <si>
    <t>Arizona</t>
  </si>
  <si>
    <t>Tennessee</t>
  </si>
  <si>
    <t>Arkansas</t>
  </si>
  <si>
    <t>Washington</t>
  </si>
  <si>
    <t>California</t>
  </si>
  <si>
    <t>Louisiana</t>
  </si>
  <si>
    <t>Colorado</t>
  </si>
  <si>
    <t>Vermont</t>
  </si>
  <si>
    <t>Connecticut</t>
  </si>
  <si>
    <t>Georgia</t>
  </si>
  <si>
    <t>Delaware</t>
  </si>
  <si>
    <t>West Virginia</t>
  </si>
  <si>
    <t>Florida</t>
  </si>
  <si>
    <t>New Jersey</t>
  </si>
  <si>
    <t>New York</t>
  </si>
  <si>
    <t>Hawaii</t>
  </si>
  <si>
    <t>Kentucky</t>
  </si>
  <si>
    <t>Idaho</t>
  </si>
  <si>
    <t>Indiana</t>
  </si>
  <si>
    <t>Illinois</t>
  </si>
  <si>
    <t>Virginia</t>
  </si>
  <si>
    <t>Iowa</t>
  </si>
  <si>
    <t>Kansas</t>
  </si>
  <si>
    <t>Minnesota</t>
  </si>
  <si>
    <t>New Mexico</t>
  </si>
  <si>
    <t>Maine</t>
  </si>
  <si>
    <t>Maryland</t>
  </si>
  <si>
    <t>Wisconsin</t>
  </si>
  <si>
    <t>Massachusetts</t>
  </si>
  <si>
    <t>Missouri</t>
  </si>
  <si>
    <t>Michigan</t>
  </si>
  <si>
    <t>Texas</t>
  </si>
  <si>
    <t>Mississippi</t>
  </si>
  <si>
    <t>North Carolina</t>
  </si>
  <si>
    <t>Montana</t>
  </si>
  <si>
    <t>Oklahoma</t>
  </si>
  <si>
    <t>Nebraska</t>
  </si>
  <si>
    <t>Oregon</t>
  </si>
  <si>
    <t>Nevada</t>
  </si>
  <si>
    <t>New Hampshire</t>
  </si>
  <si>
    <t>Rhode Island</t>
  </si>
  <si>
    <t>North Dakota</t>
  </si>
  <si>
    <t>Ohio</t>
  </si>
  <si>
    <t>Wyoming</t>
  </si>
  <si>
    <t>South Dakota</t>
  </si>
  <si>
    <t>Utah</t>
  </si>
  <si>
    <t>Washington, DC</t>
  </si>
  <si>
    <t>state support</t>
  </si>
  <si>
    <t>total state grant aid</t>
  </si>
  <si>
    <t>Total</t>
  </si>
  <si>
    <t>State Support</t>
  </si>
  <si>
    <t>Washington DC</t>
  </si>
  <si>
    <t>U.S.</t>
  </si>
  <si>
    <t>for Higher Education, by State: 2021-22</t>
  </si>
  <si>
    <t>State Fiscal Support for Higher Education, FY22</t>
  </si>
  <si>
    <t xml:space="preserve">FY22 fiscal support data from SHEEO/Grapevine.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</si>
</sst>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5" fillId="0" borderId="0" xfId="0" applyFont="1" applyBorder="1"/>
    <xf numFmtId="166" fontId="5" fillId="0" borderId="0" xfId="0" applyNumberFormat="1" applyFont="1" applyBorder="1"/>
    <xf numFmtId="165" fontId="5" fillId="0" borderId="0" xfId="3" applyNumberFormat="1" applyFont="1" applyBorder="1"/>
    <xf numFmtId="166" fontId="5" fillId="0" borderId="0" xfId="2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164" fontId="5" fillId="0" borderId="0" xfId="1" applyNumberFormat="1" applyFont="1" applyBorder="1" applyAlignment="1">
      <alignment horizontal="center" wrapText="1"/>
    </xf>
    <xf numFmtId="0" fontId="6" fillId="0" borderId="0" xfId="0" applyFont="1" applyBorder="1"/>
    <xf numFmtId="167" fontId="5" fillId="0" borderId="0" xfId="7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167" fontId="5" fillId="0" borderId="0" xfId="7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167" fontId="7" fillId="0" borderId="0" xfId="7" applyNumberFormat="1" applyFont="1" applyBorder="1" applyAlignment="1">
      <alignment horizontal="center" vertical="top" wrapText="1"/>
    </xf>
    <xf numFmtId="0" fontId="7" fillId="0" borderId="0" xfId="0" applyFont="1" applyBorder="1"/>
    <xf numFmtId="10" fontId="8" fillId="0" borderId="0" xfId="2" applyNumberFormat="1" applyFont="1" applyBorder="1"/>
    <xf numFmtId="10" fontId="8" fillId="0" borderId="0" xfId="2" applyNumberFormat="1" applyFont="1" applyBorder="1" applyAlignment="1">
      <alignment horizontal="right"/>
    </xf>
    <xf numFmtId="165" fontId="8" fillId="0" borderId="0" xfId="1" applyNumberFormat="1" applyFont="1" applyBorder="1"/>
    <xf numFmtId="0" fontId="8" fillId="0" borderId="0" xfId="0" applyFont="1" applyBorder="1"/>
    <xf numFmtId="0" fontId="8" fillId="0" borderId="0" xfId="0" applyFont="1"/>
    <xf numFmtId="167" fontId="8" fillId="0" borderId="0" xfId="7" applyNumberFormat="1" applyFont="1"/>
    <xf numFmtId="10" fontId="8" fillId="0" borderId="0" xfId="2" applyNumberFormat="1" applyFont="1"/>
    <xf numFmtId="167" fontId="8" fillId="0" borderId="0" xfId="0" applyNumberFormat="1" applyFont="1" applyBorder="1"/>
    <xf numFmtId="0" fontId="9" fillId="2" borderId="1" xfId="6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left" vertical="center" indent="1"/>
    </xf>
    <xf numFmtId="0" fontId="9" fillId="2" borderId="4" xfId="3" applyFont="1" applyFill="1" applyBorder="1" applyAlignment="1">
      <alignment horizontal="right" vertical="center"/>
    </xf>
    <xf numFmtId="0" fontId="2" fillId="2" borderId="4" xfId="6" applyFill="1" applyBorder="1" applyAlignment="1">
      <alignment horizontal="left" indent="1"/>
    </xf>
    <xf numFmtId="167" fontId="2" fillId="2" borderId="4" xfId="7" applyNumberFormat="1" applyFont="1" applyFill="1" applyBorder="1" applyProtection="1"/>
    <xf numFmtId="0" fontId="2" fillId="2" borderId="5" xfId="6" applyFill="1" applyBorder="1" applyAlignment="1">
      <alignment horizontal="left" indent="1"/>
    </xf>
    <xf numFmtId="167" fontId="2" fillId="2" borderId="5" xfId="7" applyNumberFormat="1" applyFont="1" applyFill="1" applyBorder="1" applyProtection="1"/>
    <xf numFmtId="0" fontId="2" fillId="2" borderId="6" xfId="6" applyFill="1" applyBorder="1" applyAlignment="1">
      <alignment horizontal="left" indent="1"/>
    </xf>
    <xf numFmtId="167" fontId="2" fillId="2" borderId="6" xfId="7" applyNumberFormat="1" applyFont="1" applyFill="1" applyBorder="1" applyProtection="1"/>
    <xf numFmtId="0" fontId="9" fillId="2" borderId="2" xfId="6" applyFont="1" applyFill="1" applyBorder="1" applyAlignment="1">
      <alignment horizontal="left" indent="1"/>
    </xf>
    <xf numFmtId="167" fontId="9" fillId="2" borderId="2" xfId="7" applyNumberFormat="1" applyFont="1" applyFill="1" applyBorder="1" applyProtection="1"/>
    <xf numFmtId="10" fontId="0" fillId="0" borderId="0" xfId="0" applyNumberFormat="1"/>
    <xf numFmtId="167" fontId="0" fillId="0" borderId="0" xfId="7" applyNumberFormat="1" applyFont="1"/>
  </cellXfs>
  <cellStyles count="8">
    <cellStyle name="Comma" xfId="1" builtinId="3"/>
    <cellStyle name="Currency" xfId="7" builtinId="4"/>
    <cellStyle name="Normal" xfId="0" builtinId="0"/>
    <cellStyle name="Normal 2" xfId="3" xr:uid="{00000000-0005-0000-0000-000002000000}"/>
    <cellStyle name="Normal 2 2" xfId="6" xr:uid="{D2F83F75-65EB-44B2-A12D-BAF6A8249F94}"/>
    <cellStyle name="Normal 3" xfId="4" xr:uid="{00000000-0005-0000-0000-000003000000}"/>
    <cellStyle name="Percent" xfId="2" builtinId="5"/>
    <cellStyle name="Percent 2" xfId="5" xr:uid="{00000000-0005-0000-0000-000005000000}"/>
  </cellStyles>
  <dxfs count="2"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61"/>
  <sheetViews>
    <sheetView workbookViewId="0"/>
  </sheetViews>
  <sheetFormatPr defaultRowHeight="15" x14ac:dyDescent="0.25"/>
  <cols>
    <col min="1" max="1" width="21.140625" style="21" customWidth="1"/>
    <col min="2" max="9" width="20.7109375" style="22" customWidth="1"/>
    <col min="10" max="10" width="9.140625" style="21"/>
    <col min="11" max="11" width="9.140625" style="20"/>
    <col min="12" max="12" width="24.28515625" style="20" customWidth="1"/>
    <col min="13" max="13" width="18.140625" style="20" customWidth="1"/>
    <col min="14" max="15" width="16.5703125" style="21" customWidth="1"/>
    <col min="16" max="16" width="16.5703125" customWidth="1"/>
    <col min="19" max="19" width="21.140625" customWidth="1"/>
    <col min="22" max="22" width="19.140625" customWidth="1"/>
    <col min="23" max="24" width="16" customWidth="1"/>
    <col min="25" max="25" width="16.85546875" customWidth="1"/>
    <col min="27" max="27" width="15.5703125" customWidth="1"/>
    <col min="28" max="28" width="15.85546875" customWidth="1"/>
    <col min="30" max="30" width="11.85546875" customWidth="1"/>
    <col min="32" max="32" width="15.42578125" bestFit="1" customWidth="1"/>
    <col min="33" max="33" width="11.85546875" customWidth="1"/>
    <col min="43" max="43" width="9.140625" style="20"/>
    <col min="44" max="16384" width="9.140625" style="21"/>
  </cols>
  <sheetData>
    <row r="2" spans="1:17" x14ac:dyDescent="0.25">
      <c r="D2" s="22" t="s">
        <v>56</v>
      </c>
      <c r="L2" s="20" t="s">
        <v>55</v>
      </c>
    </row>
    <row r="3" spans="1:17" x14ac:dyDescent="0.25">
      <c r="L3" s="25"/>
      <c r="M3" s="26">
        <v>2022</v>
      </c>
    </row>
    <row r="4" spans="1:17" x14ac:dyDescent="0.25">
      <c r="L4" s="27" t="s">
        <v>2</v>
      </c>
      <c r="M4" s="28" t="s">
        <v>58</v>
      </c>
    </row>
    <row r="5" spans="1:17" x14ac:dyDescent="0.25">
      <c r="A5" s="38" t="s">
        <v>4</v>
      </c>
      <c r="B5" s="38">
        <v>47130885</v>
      </c>
      <c r="C5" s="38">
        <v>9468808</v>
      </c>
      <c r="F5" s="22">
        <f>+B5+C5</f>
        <v>56599693</v>
      </c>
      <c r="L5" s="29" t="s">
        <v>4</v>
      </c>
      <c r="M5" s="30">
        <v>1988189302</v>
      </c>
      <c r="N5" s="23">
        <f>+F5/M5</f>
        <v>2.8467959737568289E-2</v>
      </c>
      <c r="O5" s="23"/>
      <c r="P5" t="str">
        <f>+L5</f>
        <v>Alabama</v>
      </c>
      <c r="Q5" s="37">
        <f>+N5</f>
        <v>2.8467959737568289E-2</v>
      </c>
    </row>
    <row r="6" spans="1:17" x14ac:dyDescent="0.25">
      <c r="A6" s="38" t="s">
        <v>6</v>
      </c>
      <c r="B6" s="38">
        <v>5667607</v>
      </c>
      <c r="C6" s="38">
        <v>9194559</v>
      </c>
      <c r="F6" s="22">
        <f t="shared" ref="F6:F57" si="0">+B6+C6</f>
        <v>14862166</v>
      </c>
      <c r="L6" s="31" t="s">
        <v>6</v>
      </c>
      <c r="M6" s="32">
        <v>298379932</v>
      </c>
      <c r="N6" s="23">
        <f t="shared" ref="N6:N57" si="1">+F6/M6</f>
        <v>4.980953611853494E-2</v>
      </c>
      <c r="O6" s="23"/>
      <c r="P6" t="str">
        <f t="shared" ref="P6:P57" si="2">+L6</f>
        <v>Alaska</v>
      </c>
      <c r="Q6" s="37">
        <f t="shared" ref="Q6:Q57" si="3">+N6</f>
        <v>4.980953611853494E-2</v>
      </c>
    </row>
    <row r="7" spans="1:17" x14ac:dyDescent="0.25">
      <c r="A7" s="38" t="s">
        <v>8</v>
      </c>
      <c r="B7" s="38">
        <v>57703597</v>
      </c>
      <c r="C7" s="38">
        <v>0</v>
      </c>
      <c r="F7" s="22">
        <f t="shared" si="0"/>
        <v>57703597</v>
      </c>
      <c r="L7" s="31" t="s">
        <v>8</v>
      </c>
      <c r="M7" s="32">
        <v>1161519100</v>
      </c>
      <c r="N7" s="23">
        <f t="shared" si="1"/>
        <v>4.9679421543735267E-2</v>
      </c>
      <c r="O7" s="23"/>
      <c r="P7" t="str">
        <f t="shared" si="2"/>
        <v>Arizona</v>
      </c>
      <c r="Q7" s="37">
        <f t="shared" si="3"/>
        <v>4.9679421543735267E-2</v>
      </c>
    </row>
    <row r="8" spans="1:17" x14ac:dyDescent="0.25">
      <c r="A8" s="38" t="s">
        <v>10</v>
      </c>
      <c r="B8" s="38">
        <v>187500</v>
      </c>
      <c r="C8" s="38">
        <v>102787894</v>
      </c>
      <c r="F8" s="22">
        <f t="shared" si="0"/>
        <v>102975394</v>
      </c>
      <c r="L8" s="31" t="s">
        <v>10</v>
      </c>
      <c r="M8" s="32">
        <v>1084883201</v>
      </c>
      <c r="N8" s="23">
        <f t="shared" si="1"/>
        <v>9.4918415093054792E-2</v>
      </c>
      <c r="O8" s="23"/>
      <c r="P8" t="str">
        <f t="shared" si="2"/>
        <v>Arkansas</v>
      </c>
      <c r="Q8" s="37">
        <f t="shared" si="3"/>
        <v>9.4918415093054792E-2</v>
      </c>
    </row>
    <row r="9" spans="1:17" x14ac:dyDescent="0.25">
      <c r="A9" s="38" t="s">
        <v>12</v>
      </c>
      <c r="B9" s="38">
        <v>2338206890</v>
      </c>
      <c r="C9" s="38">
        <v>1581164</v>
      </c>
      <c r="F9" s="22">
        <f t="shared" si="0"/>
        <v>2339788054</v>
      </c>
      <c r="L9" s="31" t="s">
        <v>12</v>
      </c>
      <c r="M9" s="32">
        <v>19989791806</v>
      </c>
      <c r="N9" s="23">
        <f t="shared" si="1"/>
        <v>0.11704914571935188</v>
      </c>
      <c r="O9" s="23"/>
      <c r="P9" t="str">
        <f t="shared" si="2"/>
        <v>California</v>
      </c>
      <c r="Q9" s="37">
        <f t="shared" si="3"/>
        <v>0.11704914571935188</v>
      </c>
    </row>
    <row r="10" spans="1:17" x14ac:dyDescent="0.25">
      <c r="A10" s="38" t="s">
        <v>14</v>
      </c>
      <c r="B10" s="38">
        <v>183195367</v>
      </c>
      <c r="C10" s="38">
        <v>1282745</v>
      </c>
      <c r="F10" s="22">
        <f t="shared" si="0"/>
        <v>184478112</v>
      </c>
      <c r="L10" s="31" t="s">
        <v>14</v>
      </c>
      <c r="M10" s="32">
        <v>1220216305</v>
      </c>
      <c r="N10" s="23">
        <f t="shared" si="1"/>
        <v>0.15118476227868469</v>
      </c>
      <c r="O10" s="23"/>
      <c r="P10" t="str">
        <f t="shared" si="2"/>
        <v>Colorado</v>
      </c>
      <c r="Q10" s="37">
        <f t="shared" si="3"/>
        <v>0.15118476227868469</v>
      </c>
    </row>
    <row r="11" spans="1:17" x14ac:dyDescent="0.25">
      <c r="A11" s="38" t="s">
        <v>16</v>
      </c>
      <c r="B11" s="38">
        <v>33287303</v>
      </c>
      <c r="C11" s="38">
        <v>410000</v>
      </c>
      <c r="F11" s="22">
        <f t="shared" si="0"/>
        <v>33697303</v>
      </c>
      <c r="L11" s="31" t="s">
        <v>16</v>
      </c>
      <c r="M11" s="32">
        <v>1373550936</v>
      </c>
      <c r="N11" s="23">
        <f t="shared" si="1"/>
        <v>2.4532983900933399E-2</v>
      </c>
      <c r="O11" s="23"/>
      <c r="P11" t="str">
        <f t="shared" si="2"/>
        <v>Connecticut</v>
      </c>
      <c r="Q11" s="37">
        <f t="shared" si="3"/>
        <v>2.4532983900933399E-2</v>
      </c>
    </row>
    <row r="12" spans="1:17" x14ac:dyDescent="0.25">
      <c r="A12" s="38" t="s">
        <v>18</v>
      </c>
      <c r="B12" s="38">
        <v>16396700</v>
      </c>
      <c r="C12" s="38">
        <v>17703100</v>
      </c>
      <c r="F12" s="22">
        <f t="shared" si="0"/>
        <v>34099800</v>
      </c>
      <c r="L12" s="31" t="s">
        <v>18</v>
      </c>
      <c r="M12" s="32">
        <v>264591510</v>
      </c>
      <c r="N12" s="23">
        <f t="shared" si="1"/>
        <v>0.12887715104691</v>
      </c>
      <c r="O12" s="23"/>
      <c r="P12" t="str">
        <f t="shared" si="2"/>
        <v>Delaware</v>
      </c>
      <c r="Q12" s="37">
        <f t="shared" si="3"/>
        <v>0.12887715104691</v>
      </c>
    </row>
    <row r="13" spans="1:17" x14ac:dyDescent="0.25">
      <c r="A13" s="38" t="s">
        <v>20</v>
      </c>
      <c r="B13" s="38">
        <v>291918725</v>
      </c>
      <c r="C13" s="38">
        <v>668918646</v>
      </c>
      <c r="F13" s="22">
        <f t="shared" si="0"/>
        <v>960837371</v>
      </c>
      <c r="L13" s="31" t="s">
        <v>20</v>
      </c>
      <c r="M13" s="32">
        <v>5830517476</v>
      </c>
      <c r="N13" s="23">
        <f t="shared" si="1"/>
        <v>0.1647945272362305</v>
      </c>
      <c r="O13" s="23"/>
      <c r="P13" t="str">
        <f t="shared" si="2"/>
        <v>Florida</v>
      </c>
      <c r="Q13" s="37">
        <f t="shared" si="3"/>
        <v>0.1647945272362305</v>
      </c>
    </row>
    <row r="14" spans="1:17" x14ac:dyDescent="0.25">
      <c r="A14" s="38" t="s">
        <v>17</v>
      </c>
      <c r="B14" s="38">
        <v>750741</v>
      </c>
      <c r="C14" s="38">
        <v>914300794</v>
      </c>
      <c r="F14" s="22">
        <f t="shared" si="0"/>
        <v>915051535</v>
      </c>
      <c r="L14" s="33" t="s">
        <v>17</v>
      </c>
      <c r="M14" s="34">
        <v>4080004258</v>
      </c>
      <c r="N14" s="23">
        <f t="shared" si="1"/>
        <v>0.22427710294806266</v>
      </c>
      <c r="O14" s="23"/>
      <c r="P14" t="str">
        <f t="shared" si="2"/>
        <v>Georgia</v>
      </c>
      <c r="Q14" s="37">
        <f t="shared" si="3"/>
        <v>0.22427710294806266</v>
      </c>
    </row>
    <row r="15" spans="1:17" x14ac:dyDescent="0.25">
      <c r="A15" s="38" t="s">
        <v>23</v>
      </c>
      <c r="B15" s="38">
        <v>7884100</v>
      </c>
      <c r="C15" s="38">
        <v>0</v>
      </c>
      <c r="F15" s="22">
        <f t="shared" si="0"/>
        <v>7884100</v>
      </c>
      <c r="L15" s="31" t="s">
        <v>23</v>
      </c>
      <c r="M15" s="32">
        <v>766613737</v>
      </c>
      <c r="N15" s="23">
        <f t="shared" si="1"/>
        <v>1.0284318711601695E-2</v>
      </c>
      <c r="O15" s="23"/>
      <c r="P15" t="str">
        <f t="shared" si="2"/>
        <v>Hawaii</v>
      </c>
      <c r="Q15" s="37">
        <f t="shared" si="3"/>
        <v>1.0284318711601695E-2</v>
      </c>
    </row>
    <row r="16" spans="1:17" x14ac:dyDescent="0.25">
      <c r="A16" s="38" t="s">
        <v>25</v>
      </c>
      <c r="B16" s="38">
        <v>20112087</v>
      </c>
      <c r="C16" s="38">
        <v>248794</v>
      </c>
      <c r="F16" s="22">
        <f t="shared" si="0"/>
        <v>20360881</v>
      </c>
      <c r="L16" s="31" t="s">
        <v>25</v>
      </c>
      <c r="M16" s="32">
        <v>551851792</v>
      </c>
      <c r="N16" s="23">
        <f t="shared" si="1"/>
        <v>3.6895560176055386E-2</v>
      </c>
      <c r="O16" s="23"/>
      <c r="P16" t="str">
        <f t="shared" si="2"/>
        <v>Idaho</v>
      </c>
      <c r="Q16" s="37">
        <f t="shared" si="3"/>
        <v>3.6895560176055386E-2</v>
      </c>
    </row>
    <row r="17" spans="1:17" x14ac:dyDescent="0.25">
      <c r="A17" s="38" t="s">
        <v>27</v>
      </c>
      <c r="B17" s="38">
        <v>467813429</v>
      </c>
      <c r="C17" s="38">
        <v>828147</v>
      </c>
      <c r="F17" s="22">
        <f t="shared" si="0"/>
        <v>468641576</v>
      </c>
      <c r="L17" s="31" t="s">
        <v>27</v>
      </c>
      <c r="M17" s="32">
        <v>5341486482</v>
      </c>
      <c r="N17" s="23">
        <f t="shared" si="1"/>
        <v>8.7736171865126139E-2</v>
      </c>
      <c r="O17" s="23"/>
      <c r="P17" t="str">
        <f t="shared" si="2"/>
        <v>Illinois</v>
      </c>
      <c r="Q17" s="37">
        <f t="shared" si="3"/>
        <v>8.7736171865126139E-2</v>
      </c>
    </row>
    <row r="18" spans="1:17" x14ac:dyDescent="0.25">
      <c r="A18" s="38" t="s">
        <v>26</v>
      </c>
      <c r="B18" s="38">
        <v>279728686</v>
      </c>
      <c r="C18" s="38">
        <v>12334961</v>
      </c>
      <c r="F18" s="22">
        <f t="shared" si="0"/>
        <v>292063647</v>
      </c>
      <c r="L18" s="31" t="s">
        <v>26</v>
      </c>
      <c r="M18" s="32">
        <v>1884254154</v>
      </c>
      <c r="N18" s="23">
        <f t="shared" si="1"/>
        <v>0.15500225719550145</v>
      </c>
      <c r="O18" s="23"/>
      <c r="P18" t="str">
        <f t="shared" si="2"/>
        <v>Indiana</v>
      </c>
      <c r="Q18" s="37">
        <f t="shared" si="3"/>
        <v>0.15500225719550145</v>
      </c>
    </row>
    <row r="19" spans="1:17" x14ac:dyDescent="0.25">
      <c r="A19" s="38" t="s">
        <v>29</v>
      </c>
      <c r="B19" s="38">
        <v>59441832</v>
      </c>
      <c r="C19" s="38">
        <v>27526487</v>
      </c>
      <c r="F19" s="22">
        <f t="shared" si="0"/>
        <v>86968319</v>
      </c>
      <c r="L19" s="31" t="s">
        <v>29</v>
      </c>
      <c r="M19" s="32">
        <v>864361962</v>
      </c>
      <c r="N19" s="23">
        <f t="shared" si="1"/>
        <v>0.10061562496198785</v>
      </c>
      <c r="O19" s="23"/>
      <c r="P19" t="str">
        <f t="shared" si="2"/>
        <v>Iowa</v>
      </c>
      <c r="Q19" s="37">
        <f t="shared" si="3"/>
        <v>0.10061562496198785</v>
      </c>
    </row>
    <row r="20" spans="1:17" x14ac:dyDescent="0.25">
      <c r="A20" s="38" t="s">
        <v>30</v>
      </c>
      <c r="B20" s="38">
        <v>25725346</v>
      </c>
      <c r="C20" s="38">
        <v>112929</v>
      </c>
      <c r="F20" s="22">
        <f t="shared" si="0"/>
        <v>25838275</v>
      </c>
      <c r="L20" s="31" t="s">
        <v>30</v>
      </c>
      <c r="M20" s="32">
        <v>914563824</v>
      </c>
      <c r="N20" s="23">
        <f t="shared" si="1"/>
        <v>2.8252019511324996E-2</v>
      </c>
      <c r="O20" s="23"/>
      <c r="P20" t="str">
        <f t="shared" si="2"/>
        <v>Kansas</v>
      </c>
      <c r="Q20" s="37">
        <f t="shared" si="3"/>
        <v>2.8252019511324996E-2</v>
      </c>
    </row>
    <row r="21" spans="1:17" x14ac:dyDescent="0.25">
      <c r="A21" s="38" t="s">
        <v>24</v>
      </c>
      <c r="B21" s="38">
        <v>140455586</v>
      </c>
      <c r="C21" s="38">
        <v>150381853</v>
      </c>
      <c r="F21" s="22">
        <f t="shared" si="0"/>
        <v>290837439</v>
      </c>
      <c r="L21" s="31" t="s">
        <v>24</v>
      </c>
      <c r="M21" s="32">
        <v>1267401100</v>
      </c>
      <c r="N21" s="23">
        <f t="shared" si="1"/>
        <v>0.22947545098390715</v>
      </c>
      <c r="O21" s="23"/>
      <c r="P21" t="str">
        <f t="shared" si="2"/>
        <v>Kentucky</v>
      </c>
      <c r="Q21" s="37">
        <f t="shared" si="3"/>
        <v>0.22947545098390715</v>
      </c>
    </row>
    <row r="22" spans="1:17" x14ac:dyDescent="0.25">
      <c r="A22" s="38" t="s">
        <v>13</v>
      </c>
      <c r="B22" s="38">
        <v>40439315</v>
      </c>
      <c r="C22" s="38">
        <v>309832044</v>
      </c>
      <c r="F22" s="22">
        <f t="shared" si="0"/>
        <v>350271359</v>
      </c>
      <c r="L22" s="31" t="s">
        <v>13</v>
      </c>
      <c r="M22" s="32">
        <v>1359266457</v>
      </c>
      <c r="N22" s="23">
        <f t="shared" si="1"/>
        <v>0.25769146085828853</v>
      </c>
      <c r="O22" s="23"/>
      <c r="P22" t="str">
        <f t="shared" si="2"/>
        <v>Louisiana</v>
      </c>
      <c r="Q22" s="37">
        <f t="shared" si="3"/>
        <v>0.25769146085828853</v>
      </c>
    </row>
    <row r="23" spans="1:17" x14ac:dyDescent="0.25">
      <c r="A23" s="38" t="s">
        <v>33</v>
      </c>
      <c r="B23" s="38">
        <v>26487957</v>
      </c>
      <c r="C23" s="38">
        <v>712500</v>
      </c>
      <c r="F23" s="22">
        <f t="shared" si="0"/>
        <v>27200457</v>
      </c>
      <c r="L23" s="31" t="s">
        <v>33</v>
      </c>
      <c r="M23" s="32">
        <v>334021797</v>
      </c>
      <c r="N23" s="23">
        <f t="shared" si="1"/>
        <v>8.143317964366259E-2</v>
      </c>
      <c r="O23" s="23"/>
      <c r="P23" t="str">
        <f t="shared" si="2"/>
        <v>Maine</v>
      </c>
      <c r="Q23" s="37">
        <f t="shared" si="3"/>
        <v>8.143317964366259E-2</v>
      </c>
    </row>
    <row r="24" spans="1:17" x14ac:dyDescent="0.25">
      <c r="A24" s="38" t="s">
        <v>34</v>
      </c>
      <c r="B24" s="38">
        <v>114089102</v>
      </c>
      <c r="C24" s="38">
        <v>7845806</v>
      </c>
      <c r="F24" s="22">
        <f t="shared" si="0"/>
        <v>121934908</v>
      </c>
      <c r="L24" s="33" t="s">
        <v>34</v>
      </c>
      <c r="M24" s="34">
        <v>2349194401</v>
      </c>
      <c r="N24" s="23">
        <f t="shared" si="1"/>
        <v>5.1904988343278446E-2</v>
      </c>
      <c r="O24" s="23"/>
      <c r="P24" t="str">
        <f t="shared" si="2"/>
        <v>Maryland</v>
      </c>
      <c r="Q24" s="37">
        <f t="shared" si="3"/>
        <v>5.1904988343278446E-2</v>
      </c>
    </row>
    <row r="25" spans="1:17" x14ac:dyDescent="0.25">
      <c r="A25" s="38" t="s">
        <v>36</v>
      </c>
      <c r="B25" s="38">
        <v>131661371</v>
      </c>
      <c r="C25" s="38">
        <v>2034770</v>
      </c>
      <c r="F25" s="22">
        <f t="shared" si="0"/>
        <v>133696141</v>
      </c>
      <c r="L25" s="31" t="s">
        <v>36</v>
      </c>
      <c r="M25" s="32">
        <v>1893154729</v>
      </c>
      <c r="N25" s="23">
        <f t="shared" si="1"/>
        <v>7.0620820872164439E-2</v>
      </c>
      <c r="O25" s="23"/>
      <c r="P25" t="str">
        <f t="shared" si="2"/>
        <v>Massachusetts</v>
      </c>
      <c r="Q25" s="37">
        <f t="shared" si="3"/>
        <v>7.0620820872164439E-2</v>
      </c>
    </row>
    <row r="26" spans="1:17" x14ac:dyDescent="0.25">
      <c r="A26" s="38" t="s">
        <v>38</v>
      </c>
      <c r="B26" s="38">
        <v>115855437</v>
      </c>
      <c r="C26" s="38">
        <v>973569</v>
      </c>
      <c r="F26" s="22">
        <f t="shared" si="0"/>
        <v>116829006</v>
      </c>
      <c r="L26" s="31" t="s">
        <v>38</v>
      </c>
      <c r="M26" s="32">
        <v>2468053934</v>
      </c>
      <c r="N26" s="23">
        <f t="shared" si="1"/>
        <v>4.7336488230892933E-2</v>
      </c>
      <c r="O26" s="23"/>
      <c r="P26" t="str">
        <f t="shared" si="2"/>
        <v>Michigan</v>
      </c>
      <c r="Q26" s="37">
        <f t="shared" si="3"/>
        <v>4.7336488230892933E-2</v>
      </c>
    </row>
    <row r="27" spans="1:17" x14ac:dyDescent="0.25">
      <c r="A27" s="38" t="s">
        <v>31</v>
      </c>
      <c r="B27" s="38">
        <v>212646047</v>
      </c>
      <c r="C27" s="38">
        <v>1799963</v>
      </c>
      <c r="F27" s="22">
        <f t="shared" si="0"/>
        <v>214446010</v>
      </c>
      <c r="L27" s="31" t="s">
        <v>31</v>
      </c>
      <c r="M27" s="32">
        <v>1757858000</v>
      </c>
      <c r="N27" s="23">
        <f t="shared" si="1"/>
        <v>0.12199279463984007</v>
      </c>
      <c r="O27" s="23"/>
      <c r="P27" t="str">
        <f t="shared" si="2"/>
        <v>Minnesota</v>
      </c>
      <c r="Q27" s="37">
        <f t="shared" si="3"/>
        <v>0.12199279463984007</v>
      </c>
    </row>
    <row r="28" spans="1:17" x14ac:dyDescent="0.25">
      <c r="A28" s="38" t="s">
        <v>40</v>
      </c>
      <c r="B28" s="38">
        <v>27686733</v>
      </c>
      <c r="C28" s="38">
        <v>17338006</v>
      </c>
      <c r="F28" s="22">
        <f t="shared" si="0"/>
        <v>45024739</v>
      </c>
      <c r="L28" s="31" t="s">
        <v>40</v>
      </c>
      <c r="M28" s="32">
        <v>983068969</v>
      </c>
      <c r="N28" s="23">
        <f t="shared" si="1"/>
        <v>4.5800183323658546E-2</v>
      </c>
      <c r="O28" s="23"/>
      <c r="P28" t="str">
        <f t="shared" si="2"/>
        <v>Mississippi</v>
      </c>
      <c r="Q28" s="37">
        <f t="shared" si="3"/>
        <v>4.5800183323658546E-2</v>
      </c>
    </row>
    <row r="29" spans="1:17" x14ac:dyDescent="0.25">
      <c r="A29" s="38" t="s">
        <v>37</v>
      </c>
      <c r="B29" s="38">
        <v>69012019</v>
      </c>
      <c r="C29" s="38">
        <v>70589895</v>
      </c>
      <c r="F29" s="22">
        <f t="shared" si="0"/>
        <v>139601914</v>
      </c>
      <c r="L29" s="31" t="s">
        <v>37</v>
      </c>
      <c r="M29" s="32">
        <v>1110322856</v>
      </c>
      <c r="N29" s="23">
        <f t="shared" si="1"/>
        <v>0.12573091983616699</v>
      </c>
      <c r="O29" s="23"/>
      <c r="P29" t="str">
        <f t="shared" si="2"/>
        <v>Missouri</v>
      </c>
      <c r="Q29" s="37">
        <f t="shared" si="3"/>
        <v>0.12573091983616699</v>
      </c>
    </row>
    <row r="30" spans="1:17" x14ac:dyDescent="0.25">
      <c r="A30" s="38" t="s">
        <v>42</v>
      </c>
      <c r="B30" s="38">
        <v>737159</v>
      </c>
      <c r="C30" s="38">
        <v>0</v>
      </c>
      <c r="F30" s="22">
        <f t="shared" si="0"/>
        <v>737159</v>
      </c>
      <c r="L30" s="31" t="s">
        <v>42</v>
      </c>
      <c r="M30" s="32">
        <v>268602231</v>
      </c>
      <c r="N30" s="23">
        <f t="shared" si="1"/>
        <v>2.7444261994979484E-3</v>
      </c>
      <c r="O30" s="23"/>
      <c r="P30" t="str">
        <f t="shared" si="2"/>
        <v>Montana</v>
      </c>
      <c r="Q30" s="37">
        <f t="shared" si="3"/>
        <v>2.7444261994979484E-3</v>
      </c>
    </row>
    <row r="31" spans="1:17" x14ac:dyDescent="0.25">
      <c r="A31" s="38" t="s">
        <v>44</v>
      </c>
      <c r="B31" s="38">
        <v>25567932</v>
      </c>
      <c r="C31" s="38">
        <v>7335800</v>
      </c>
      <c r="F31" s="22">
        <f t="shared" si="0"/>
        <v>32903732</v>
      </c>
      <c r="L31" s="31" t="s">
        <v>44</v>
      </c>
      <c r="M31" s="32">
        <v>841413982</v>
      </c>
      <c r="N31" s="23">
        <f t="shared" si="1"/>
        <v>3.9105283135169006E-2</v>
      </c>
      <c r="O31" s="23"/>
      <c r="P31" t="str">
        <f t="shared" si="2"/>
        <v>Nebraska</v>
      </c>
      <c r="Q31" s="37">
        <f t="shared" si="3"/>
        <v>3.9105283135169006E-2</v>
      </c>
    </row>
    <row r="32" spans="1:17" x14ac:dyDescent="0.25">
      <c r="A32" s="38" t="s">
        <v>46</v>
      </c>
      <c r="B32" s="38">
        <v>14783968</v>
      </c>
      <c r="C32" s="38">
        <v>41090682</v>
      </c>
      <c r="F32" s="22">
        <f t="shared" si="0"/>
        <v>55874650</v>
      </c>
      <c r="L32" s="31" t="s">
        <v>46</v>
      </c>
      <c r="M32" s="32">
        <v>738833188</v>
      </c>
      <c r="N32" s="23">
        <f t="shared" si="1"/>
        <v>7.5625528072515338E-2</v>
      </c>
      <c r="O32" s="23"/>
      <c r="P32" t="str">
        <f t="shared" si="2"/>
        <v>Nevada</v>
      </c>
      <c r="Q32" s="37">
        <f t="shared" si="3"/>
        <v>7.5625528072515338E-2</v>
      </c>
    </row>
    <row r="33" spans="1:17" x14ac:dyDescent="0.25">
      <c r="A33" s="38" t="s">
        <v>47</v>
      </c>
      <c r="B33" s="38">
        <v>2087707</v>
      </c>
      <c r="C33" s="38">
        <v>987250</v>
      </c>
      <c r="F33" s="22">
        <f t="shared" si="0"/>
        <v>3074957</v>
      </c>
      <c r="L33" s="31" t="s">
        <v>47</v>
      </c>
      <c r="M33" s="32">
        <v>149709657</v>
      </c>
      <c r="N33" s="23">
        <f t="shared" si="1"/>
        <v>2.0539469942142743E-2</v>
      </c>
      <c r="O33" s="23"/>
      <c r="P33" t="str">
        <f t="shared" si="2"/>
        <v>New Hampshire</v>
      </c>
      <c r="Q33" s="37">
        <f t="shared" si="3"/>
        <v>2.0539469942142743E-2</v>
      </c>
    </row>
    <row r="34" spans="1:17" x14ac:dyDescent="0.25">
      <c r="A34" s="38" t="s">
        <v>21</v>
      </c>
      <c r="B34" s="38">
        <v>477817241</v>
      </c>
      <c r="C34" s="38">
        <v>7778158</v>
      </c>
      <c r="F34" s="22">
        <f t="shared" si="0"/>
        <v>485595399</v>
      </c>
      <c r="L34" s="33" t="s">
        <v>21</v>
      </c>
      <c r="M34" s="34">
        <v>2638840000</v>
      </c>
      <c r="N34" s="23">
        <f t="shared" si="1"/>
        <v>0.18401850775340681</v>
      </c>
      <c r="O34" s="23"/>
      <c r="P34" t="str">
        <f t="shared" si="2"/>
        <v>New Jersey</v>
      </c>
      <c r="Q34" s="37">
        <f t="shared" si="3"/>
        <v>0.18401850775340681</v>
      </c>
    </row>
    <row r="35" spans="1:17" x14ac:dyDescent="0.25">
      <c r="A35" s="38" t="s">
        <v>32</v>
      </c>
      <c r="B35" s="38">
        <v>19731304</v>
      </c>
      <c r="C35" s="38">
        <v>96193059</v>
      </c>
      <c r="F35" s="22">
        <f t="shared" si="0"/>
        <v>115924363</v>
      </c>
      <c r="L35" s="31" t="s">
        <v>32</v>
      </c>
      <c r="M35" s="32">
        <v>984538100</v>
      </c>
      <c r="N35" s="23">
        <f t="shared" si="1"/>
        <v>0.11774492322846622</v>
      </c>
      <c r="O35" s="23"/>
      <c r="P35" t="str">
        <f t="shared" si="2"/>
        <v>New Mexico</v>
      </c>
      <c r="Q35" s="37">
        <f t="shared" si="3"/>
        <v>0.11774492322846622</v>
      </c>
    </row>
    <row r="36" spans="1:17" x14ac:dyDescent="0.25">
      <c r="A36" s="38" t="s">
        <v>22</v>
      </c>
      <c r="B36" s="38">
        <v>729502251</v>
      </c>
      <c r="C36" s="38">
        <v>38050350</v>
      </c>
      <c r="F36" s="22">
        <f t="shared" si="0"/>
        <v>767552601</v>
      </c>
      <c r="L36" s="31" t="s">
        <v>22</v>
      </c>
      <c r="M36" s="32">
        <v>5974245078</v>
      </c>
      <c r="N36" s="23">
        <f t="shared" si="1"/>
        <v>0.1284769190046274</v>
      </c>
      <c r="O36" s="23"/>
      <c r="P36" t="str">
        <f t="shared" si="2"/>
        <v>New York</v>
      </c>
      <c r="Q36" s="37">
        <f t="shared" si="3"/>
        <v>0.1284769190046274</v>
      </c>
    </row>
    <row r="37" spans="1:17" x14ac:dyDescent="0.25">
      <c r="A37" s="38" t="s">
        <v>41</v>
      </c>
      <c r="B37" s="38">
        <v>255541940</v>
      </c>
      <c r="C37" s="38">
        <v>5158078</v>
      </c>
      <c r="F37" s="22">
        <f t="shared" si="0"/>
        <v>260700018</v>
      </c>
      <c r="L37" s="31" t="s">
        <v>41</v>
      </c>
      <c r="M37" s="32">
        <v>4845656121</v>
      </c>
      <c r="N37" s="23">
        <f t="shared" si="1"/>
        <v>5.3800767427590226E-2</v>
      </c>
      <c r="O37" s="23"/>
      <c r="P37" t="str">
        <f t="shared" si="2"/>
        <v>North Carolina</v>
      </c>
      <c r="Q37" s="37">
        <f t="shared" si="3"/>
        <v>5.3800767427590226E-2</v>
      </c>
    </row>
    <row r="38" spans="1:17" x14ac:dyDescent="0.25">
      <c r="A38" s="38" t="s">
        <v>49</v>
      </c>
      <c r="B38" s="38">
        <v>12490947</v>
      </c>
      <c r="C38" s="38">
        <v>11919168</v>
      </c>
      <c r="F38" s="22">
        <f t="shared" si="0"/>
        <v>24410115</v>
      </c>
      <c r="L38" s="31" t="s">
        <v>49</v>
      </c>
      <c r="M38" s="32">
        <v>391393275</v>
      </c>
      <c r="N38" s="23">
        <f t="shared" si="1"/>
        <v>6.2367231526908581E-2</v>
      </c>
      <c r="O38" s="23"/>
      <c r="P38" t="str">
        <f t="shared" si="2"/>
        <v>North Dakota</v>
      </c>
      <c r="Q38" s="37">
        <f t="shared" si="3"/>
        <v>6.2367231526908581E-2</v>
      </c>
    </row>
    <row r="39" spans="1:17" x14ac:dyDescent="0.25">
      <c r="A39" s="38" t="s">
        <v>50</v>
      </c>
      <c r="B39" s="38">
        <v>104307033</v>
      </c>
      <c r="C39" s="38">
        <v>45548808</v>
      </c>
      <c r="F39" s="22">
        <f t="shared" si="0"/>
        <v>149855841</v>
      </c>
      <c r="L39" s="31" t="s">
        <v>50</v>
      </c>
      <c r="M39" s="32">
        <v>2422889459</v>
      </c>
      <c r="N39" s="23">
        <f t="shared" si="1"/>
        <v>6.1850052813325646E-2</v>
      </c>
      <c r="O39" s="23"/>
      <c r="P39" t="str">
        <f t="shared" si="2"/>
        <v>Ohio</v>
      </c>
      <c r="Q39" s="37">
        <f t="shared" si="3"/>
        <v>6.1850052813325646E-2</v>
      </c>
    </row>
    <row r="40" spans="1:17" x14ac:dyDescent="0.25">
      <c r="A40" s="38" t="s">
        <v>43</v>
      </c>
      <c r="B40" s="38">
        <v>79869318</v>
      </c>
      <c r="C40" s="38">
        <v>6461635</v>
      </c>
      <c r="F40" s="22">
        <f t="shared" si="0"/>
        <v>86330953</v>
      </c>
      <c r="L40" s="31" t="s">
        <v>43</v>
      </c>
      <c r="M40" s="32">
        <v>934310766</v>
      </c>
      <c r="N40" s="23">
        <f t="shared" si="1"/>
        <v>9.2400683093487979E-2</v>
      </c>
      <c r="O40" s="23"/>
      <c r="P40" t="str">
        <f t="shared" si="2"/>
        <v>Oklahoma</v>
      </c>
      <c r="Q40" s="37">
        <f t="shared" si="3"/>
        <v>9.2400683093487979E-2</v>
      </c>
    </row>
    <row r="41" spans="1:17" x14ac:dyDescent="0.25">
      <c r="A41" s="38" t="s">
        <v>45</v>
      </c>
      <c r="B41" s="38">
        <v>103797132</v>
      </c>
      <c r="C41" s="38">
        <v>3652098</v>
      </c>
      <c r="F41" s="22">
        <f t="shared" si="0"/>
        <v>107449230</v>
      </c>
      <c r="L41" s="31" t="s">
        <v>45</v>
      </c>
      <c r="M41" s="32">
        <v>1111885881</v>
      </c>
      <c r="N41" s="23">
        <f t="shared" si="1"/>
        <v>9.6636922759881685E-2</v>
      </c>
      <c r="O41" s="23"/>
      <c r="P41" t="str">
        <f t="shared" si="2"/>
        <v>Oregon</v>
      </c>
      <c r="Q41" s="37">
        <f t="shared" si="3"/>
        <v>9.6636922759881685E-2</v>
      </c>
    </row>
    <row r="42" spans="1:17" x14ac:dyDescent="0.25">
      <c r="A42" s="38" t="s">
        <v>7</v>
      </c>
      <c r="B42" s="38">
        <v>335309761</v>
      </c>
      <c r="C42" s="38">
        <v>4756906</v>
      </c>
      <c r="F42" s="22">
        <f t="shared" si="0"/>
        <v>340066667</v>
      </c>
      <c r="L42" s="31" t="s">
        <v>7</v>
      </c>
      <c r="M42" s="32">
        <v>1842048644</v>
      </c>
      <c r="N42" s="23">
        <f t="shared" si="1"/>
        <v>0.18461329352385983</v>
      </c>
      <c r="O42" s="23"/>
      <c r="P42" t="str">
        <f t="shared" si="2"/>
        <v>Pennsylvania</v>
      </c>
      <c r="Q42" s="37">
        <f t="shared" si="3"/>
        <v>0.18461329352385983</v>
      </c>
    </row>
    <row r="43" spans="1:17" x14ac:dyDescent="0.25">
      <c r="A43" s="38" t="s">
        <v>48</v>
      </c>
      <c r="B43" s="38">
        <v>9595000</v>
      </c>
      <c r="C43" s="38">
        <v>0</v>
      </c>
      <c r="F43" s="22">
        <f t="shared" si="0"/>
        <v>9595000</v>
      </c>
      <c r="L43" s="31" t="s">
        <v>48</v>
      </c>
      <c r="M43" s="32">
        <v>221770686</v>
      </c>
      <c r="N43" s="23">
        <f t="shared" si="1"/>
        <v>4.3265411552183233E-2</v>
      </c>
      <c r="O43" s="23"/>
      <c r="P43" t="str">
        <f t="shared" si="2"/>
        <v>Rhode Island</v>
      </c>
      <c r="Q43" s="37">
        <f t="shared" si="3"/>
        <v>4.3265411552183233E-2</v>
      </c>
    </row>
    <row r="44" spans="1:17" x14ac:dyDescent="0.25">
      <c r="A44" s="38" t="s">
        <v>5</v>
      </c>
      <c r="B44" s="38">
        <v>112701628</v>
      </c>
      <c r="C44" s="38">
        <v>350928582</v>
      </c>
      <c r="E44" s="21"/>
      <c r="F44" s="22">
        <f t="shared" si="0"/>
        <v>463630210</v>
      </c>
      <c r="L44" s="33" t="s">
        <v>5</v>
      </c>
      <c r="M44" s="34">
        <v>1340386802</v>
      </c>
      <c r="N44" s="23">
        <f>+F44/M44</f>
        <v>0.34589284921950464</v>
      </c>
      <c r="O44" s="23"/>
      <c r="P44" t="str">
        <f t="shared" si="2"/>
        <v>South Carolina</v>
      </c>
      <c r="Q44" s="37">
        <f t="shared" si="3"/>
        <v>0.34589284921950464</v>
      </c>
    </row>
    <row r="45" spans="1:17" x14ac:dyDescent="0.25">
      <c r="A45" s="38" t="s">
        <v>52</v>
      </c>
      <c r="B45" s="38">
        <v>202612</v>
      </c>
      <c r="C45" s="38">
        <v>6263813</v>
      </c>
      <c r="F45" s="22">
        <f t="shared" si="0"/>
        <v>6466425</v>
      </c>
      <c r="L45" s="31" t="s">
        <v>52</v>
      </c>
      <c r="M45" s="32">
        <v>268056863</v>
      </c>
      <c r="N45" s="23">
        <f t="shared" si="1"/>
        <v>2.4123333115332324E-2</v>
      </c>
      <c r="O45" s="23"/>
      <c r="P45" t="str">
        <f t="shared" si="2"/>
        <v>South Dakota</v>
      </c>
      <c r="Q45" s="37">
        <f t="shared" si="3"/>
        <v>2.4123333115332324E-2</v>
      </c>
    </row>
    <row r="46" spans="1:17" x14ac:dyDescent="0.25">
      <c r="A46" s="38" t="s">
        <v>9</v>
      </c>
      <c r="B46" s="38">
        <v>130080864</v>
      </c>
      <c r="C46" s="38">
        <v>307859501</v>
      </c>
      <c r="F46" s="22">
        <f t="shared" si="0"/>
        <v>437940365</v>
      </c>
      <c r="L46" s="31" t="s">
        <v>9</v>
      </c>
      <c r="M46" s="32">
        <v>2296688870</v>
      </c>
      <c r="N46" s="23">
        <f t="shared" si="1"/>
        <v>0.1906833662671949</v>
      </c>
      <c r="O46" s="23"/>
      <c r="P46" t="str">
        <f t="shared" si="2"/>
        <v>Tennessee</v>
      </c>
      <c r="Q46" s="37">
        <f t="shared" si="3"/>
        <v>0.1906833662671949</v>
      </c>
    </row>
    <row r="47" spans="1:17" x14ac:dyDescent="0.25">
      <c r="A47" s="38" t="s">
        <v>39</v>
      </c>
      <c r="B47" s="38">
        <v>1137129599</v>
      </c>
      <c r="C47" s="38">
        <v>0</v>
      </c>
      <c r="F47" s="22">
        <f t="shared" si="0"/>
        <v>1137129599</v>
      </c>
      <c r="L47" s="31" t="s">
        <v>39</v>
      </c>
      <c r="M47" s="32">
        <v>7891412755</v>
      </c>
      <c r="N47" s="23">
        <f t="shared" si="1"/>
        <v>0.14409708810117866</v>
      </c>
      <c r="O47" s="23"/>
      <c r="P47" t="str">
        <f t="shared" si="2"/>
        <v>Texas</v>
      </c>
      <c r="Q47" s="37">
        <f t="shared" si="3"/>
        <v>0.14409708810117866</v>
      </c>
    </row>
    <row r="48" spans="1:17" x14ac:dyDescent="0.25">
      <c r="A48" s="38" t="s">
        <v>53</v>
      </c>
      <c r="B48" s="38">
        <v>5093955</v>
      </c>
      <c r="C48" s="38">
        <v>13665437</v>
      </c>
      <c r="F48" s="22">
        <f t="shared" si="0"/>
        <v>18759392</v>
      </c>
      <c r="L48" s="31" t="s">
        <v>53</v>
      </c>
      <c r="M48" s="32">
        <v>1336212501</v>
      </c>
      <c r="N48" s="23">
        <f t="shared" si="1"/>
        <v>1.4039228031440188E-2</v>
      </c>
      <c r="O48" s="23"/>
      <c r="P48" t="str">
        <f t="shared" si="2"/>
        <v>Utah</v>
      </c>
      <c r="Q48" s="37">
        <f t="shared" si="3"/>
        <v>1.4039228031440188E-2</v>
      </c>
    </row>
    <row r="49" spans="1:17" x14ac:dyDescent="0.25">
      <c r="A49" s="38" t="s">
        <v>15</v>
      </c>
      <c r="B49" s="38">
        <v>20718599</v>
      </c>
      <c r="C49" s="38">
        <v>69988</v>
      </c>
      <c r="F49" s="22">
        <f t="shared" si="0"/>
        <v>20788587</v>
      </c>
      <c r="L49" s="31" t="s">
        <v>15</v>
      </c>
      <c r="M49" s="32">
        <v>110876116</v>
      </c>
      <c r="N49" s="23">
        <f t="shared" si="1"/>
        <v>0.18749382418843027</v>
      </c>
      <c r="O49" s="23"/>
      <c r="P49" t="str">
        <f t="shared" si="2"/>
        <v>Vermont</v>
      </c>
      <c r="Q49" s="37">
        <f t="shared" si="3"/>
        <v>0.18749382418843027</v>
      </c>
    </row>
    <row r="50" spans="1:17" x14ac:dyDescent="0.25">
      <c r="A50" s="38" t="s">
        <v>28</v>
      </c>
      <c r="B50" s="38">
        <v>610973607</v>
      </c>
      <c r="C50" s="38">
        <v>94908048</v>
      </c>
      <c r="F50" s="22">
        <f t="shared" si="0"/>
        <v>705881655</v>
      </c>
      <c r="L50" s="31" t="s">
        <v>28</v>
      </c>
      <c r="M50" s="32">
        <v>2645910177</v>
      </c>
      <c r="N50" s="23">
        <f t="shared" si="1"/>
        <v>0.26678216862234777</v>
      </c>
      <c r="O50" s="23"/>
      <c r="P50" t="str">
        <f t="shared" si="2"/>
        <v>Virginia</v>
      </c>
      <c r="Q50" s="37">
        <f t="shared" si="3"/>
        <v>0.26678216862234777</v>
      </c>
    </row>
    <row r="51" spans="1:17" x14ac:dyDescent="0.25">
      <c r="A51" s="38" t="s">
        <v>11</v>
      </c>
      <c r="B51" s="38">
        <v>469642631</v>
      </c>
      <c r="C51" s="38">
        <v>11847213</v>
      </c>
      <c r="F51" s="22">
        <f t="shared" si="0"/>
        <v>481489844</v>
      </c>
      <c r="L51" s="31" t="s">
        <v>11</v>
      </c>
      <c r="M51" s="32">
        <v>2413443000</v>
      </c>
      <c r="N51" s="23">
        <f t="shared" si="1"/>
        <v>0.19950330047156697</v>
      </c>
      <c r="O51" s="23"/>
      <c r="P51" t="str">
        <f t="shared" si="2"/>
        <v>Washington</v>
      </c>
      <c r="Q51" s="37">
        <f t="shared" si="3"/>
        <v>0.19950330047156697</v>
      </c>
    </row>
    <row r="52" spans="1:17" x14ac:dyDescent="0.25">
      <c r="A52" s="38" t="s">
        <v>54</v>
      </c>
      <c r="B52" s="38">
        <v>1552453</v>
      </c>
      <c r="C52" s="38">
        <v>28495183</v>
      </c>
      <c r="F52" s="22">
        <f t="shared" si="0"/>
        <v>30047636</v>
      </c>
      <c r="L52" s="33" t="s">
        <v>59</v>
      </c>
      <c r="M52" s="34">
        <v>131795542</v>
      </c>
      <c r="N52" s="23">
        <f t="shared" si="1"/>
        <v>0.22798674024952983</v>
      </c>
      <c r="O52" s="23"/>
      <c r="P52" t="str">
        <f t="shared" si="2"/>
        <v>Washington DC</v>
      </c>
      <c r="Q52" s="37">
        <f t="shared" si="3"/>
        <v>0.22798674024952983</v>
      </c>
    </row>
    <row r="53" spans="1:17" x14ac:dyDescent="0.25">
      <c r="A53" s="38" t="s">
        <v>19</v>
      </c>
      <c r="B53" s="38">
        <v>42815491</v>
      </c>
      <c r="C53" s="38">
        <v>48182407</v>
      </c>
      <c r="F53" s="22">
        <f t="shared" si="0"/>
        <v>90997898</v>
      </c>
      <c r="L53" s="31" t="s">
        <v>19</v>
      </c>
      <c r="M53" s="32">
        <v>531057326</v>
      </c>
      <c r="N53" s="23">
        <f t="shared" si="1"/>
        <v>0.17135230707654336</v>
      </c>
      <c r="O53" s="23"/>
      <c r="P53" t="str">
        <f t="shared" si="2"/>
        <v>West Virginia</v>
      </c>
      <c r="Q53" s="37">
        <f t="shared" si="3"/>
        <v>0.17135230707654336</v>
      </c>
    </row>
    <row r="54" spans="1:17" x14ac:dyDescent="0.25">
      <c r="A54" s="38" t="s">
        <v>35</v>
      </c>
      <c r="B54" s="38">
        <v>108049791</v>
      </c>
      <c r="C54" s="38">
        <v>3851877</v>
      </c>
      <c r="F54" s="22">
        <f t="shared" si="0"/>
        <v>111901668</v>
      </c>
      <c r="L54" s="31" t="s">
        <v>35</v>
      </c>
      <c r="M54" s="32">
        <v>1722848566</v>
      </c>
      <c r="N54" s="23">
        <f t="shared" si="1"/>
        <v>6.4951540262070839E-2</v>
      </c>
      <c r="O54" s="23"/>
      <c r="P54" t="str">
        <f t="shared" si="2"/>
        <v>Wisconsin</v>
      </c>
      <c r="Q54" s="37">
        <f t="shared" si="3"/>
        <v>6.4951540262070839E-2</v>
      </c>
    </row>
    <row r="55" spans="1:17" x14ac:dyDescent="0.25">
      <c r="A55" s="38" t="s">
        <v>51</v>
      </c>
      <c r="B55" s="38">
        <v>16182099</v>
      </c>
      <c r="C55" s="38">
        <v>0</v>
      </c>
      <c r="F55" s="22">
        <f t="shared" si="0"/>
        <v>16182099</v>
      </c>
      <c r="L55" s="33" t="s">
        <v>51</v>
      </c>
      <c r="M55" s="34">
        <v>344088936</v>
      </c>
      <c r="N55" s="23">
        <f t="shared" si="1"/>
        <v>4.702882687282918E-2</v>
      </c>
      <c r="O55" s="23"/>
      <c r="P55" t="str">
        <f t="shared" si="2"/>
        <v>Wyoming</v>
      </c>
      <c r="Q55" s="37">
        <f t="shared" si="3"/>
        <v>4.702882687282918E-2</v>
      </c>
    </row>
    <row r="56" spans="1:17" x14ac:dyDescent="0.25">
      <c r="A56" s="38"/>
      <c r="B56" s="38"/>
      <c r="C56" s="38"/>
      <c r="F56" s="22">
        <f t="shared" si="0"/>
        <v>0</v>
      </c>
      <c r="L56" s="33"/>
      <c r="M56" s="34"/>
      <c r="N56" s="23"/>
      <c r="O56" s="23"/>
      <c r="Q56" s="37"/>
    </row>
    <row r="57" spans="1:17" x14ac:dyDescent="0.25">
      <c r="A57" s="38" t="s">
        <v>57</v>
      </c>
      <c r="B57" s="38">
        <f>SUM(B5:B56)</f>
        <v>9539766384</v>
      </c>
      <c r="C57" s="38">
        <f>SUM(C5:C56)</f>
        <v>3463211475</v>
      </c>
      <c r="F57" s="22">
        <f t="shared" si="0"/>
        <v>13002977859</v>
      </c>
      <c r="L57" s="14" t="s">
        <v>60</v>
      </c>
      <c r="M57" s="15">
        <f>SUM(M5:M56)</f>
        <v>105536032542</v>
      </c>
      <c r="N57" s="23">
        <f t="shared" si="1"/>
        <v>0.12320889411704222</v>
      </c>
      <c r="O57" s="23"/>
      <c r="P57" t="str">
        <f t="shared" si="2"/>
        <v>U.S.</v>
      </c>
      <c r="Q57" s="37">
        <f t="shared" si="3"/>
        <v>0.12320889411704222</v>
      </c>
    </row>
    <row r="58" spans="1:17" x14ac:dyDescent="0.25">
      <c r="L58" s="21"/>
      <c r="M58" s="21"/>
    </row>
    <row r="59" spans="1:17" x14ac:dyDescent="0.25">
      <c r="L59" s="21"/>
      <c r="M59" s="21"/>
    </row>
    <row r="60" spans="1:17" x14ac:dyDescent="0.25">
      <c r="M60" s="24"/>
    </row>
    <row r="61" spans="1:17" x14ac:dyDescent="0.25">
      <c r="L61" s="35"/>
      <c r="M61" s="36"/>
      <c r="N61" s="23"/>
    </row>
  </sheetData>
  <sortState xmlns:xlrd2="http://schemas.microsoft.com/office/spreadsheetml/2017/richdata2" ref="P5:Q55">
    <sortCondition descending="1" ref="Q5:Q55"/>
  </sortState>
  <conditionalFormatting sqref="M61 M5:M51 M53:M56">
    <cfRule type="cellIs" dxfId="1" priority="4" operator="lessThan">
      <formula>0</formula>
    </cfRule>
  </conditionalFormatting>
  <conditionalFormatting sqref="M5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tabSelected="1" zoomScaleNormal="100" workbookViewId="0"/>
  </sheetViews>
  <sheetFormatPr defaultColWidth="9.140625" defaultRowHeight="14.25" x14ac:dyDescent="0.2"/>
  <cols>
    <col min="1" max="1" width="21.28515625" style="3" customWidth="1"/>
    <col min="2" max="2" width="20.42578125" style="3" customWidth="1"/>
    <col min="3" max="3" width="5.7109375" style="3" customWidth="1"/>
    <col min="4" max="4" width="18.28515625" style="3" customWidth="1"/>
    <col min="5" max="5" width="19.7109375" style="3" customWidth="1"/>
    <col min="6" max="6" width="9.140625" style="3"/>
    <col min="7" max="7" width="18" style="3" customWidth="1"/>
    <col min="8" max="8" width="12.7109375" style="3" customWidth="1"/>
    <col min="9" max="9" width="21" style="13" customWidth="1"/>
    <col min="10" max="10" width="14" style="17" customWidth="1"/>
    <col min="11" max="16384" width="9.140625" style="3"/>
  </cols>
  <sheetData>
    <row r="1" spans="1:8" x14ac:dyDescent="0.2">
      <c r="A1" s="3" t="s">
        <v>0</v>
      </c>
    </row>
    <row r="2" spans="1:8" x14ac:dyDescent="0.2">
      <c r="A2" s="3" t="s">
        <v>61</v>
      </c>
    </row>
    <row r="4" spans="1:8" hidden="1" x14ac:dyDescent="0.2">
      <c r="B4" s="3" t="s">
        <v>1</v>
      </c>
    </row>
    <row r="5" spans="1:8" ht="81" customHeight="1" x14ac:dyDescent="0.2">
      <c r="A5" s="3" t="s">
        <v>2</v>
      </c>
      <c r="B5" s="9" t="s">
        <v>62</v>
      </c>
      <c r="C5" s="9"/>
      <c r="D5" s="8" t="s">
        <v>2</v>
      </c>
      <c r="E5" s="9" t="s">
        <v>3</v>
      </c>
    </row>
    <row r="6" spans="1:8" x14ac:dyDescent="0.2">
      <c r="B6" s="11"/>
    </row>
    <row r="7" spans="1:8" x14ac:dyDescent="0.2">
      <c r="A7" s="16" t="s">
        <v>4</v>
      </c>
      <c r="B7" s="22">
        <v>1988189302</v>
      </c>
      <c r="C7" s="2"/>
      <c r="D7" s="16" t="s">
        <v>5</v>
      </c>
      <c r="E7" s="17">
        <v>0.34589284921950464</v>
      </c>
      <c r="G7" s="10"/>
      <c r="H7" s="10"/>
    </row>
    <row r="8" spans="1:8" x14ac:dyDescent="0.2">
      <c r="A8" s="16" t="s">
        <v>6</v>
      </c>
      <c r="B8" s="22">
        <v>298379932</v>
      </c>
      <c r="C8" s="1"/>
      <c r="D8" s="16" t="s">
        <v>28</v>
      </c>
      <c r="E8" s="17">
        <v>0.26678216862234777</v>
      </c>
      <c r="G8" s="10"/>
      <c r="H8" s="10"/>
    </row>
    <row r="9" spans="1:8" x14ac:dyDescent="0.2">
      <c r="A9" s="16" t="s">
        <v>8</v>
      </c>
      <c r="B9" s="22">
        <v>1161519100</v>
      </c>
      <c r="C9" s="2"/>
      <c r="D9" s="16" t="s">
        <v>13</v>
      </c>
      <c r="E9" s="17">
        <v>0.25769146085828853</v>
      </c>
      <c r="G9" s="10"/>
      <c r="H9" s="10"/>
    </row>
    <row r="10" spans="1:8" x14ac:dyDescent="0.2">
      <c r="A10" s="16" t="s">
        <v>10</v>
      </c>
      <c r="B10" s="22">
        <v>1084883201</v>
      </c>
      <c r="C10" s="1"/>
      <c r="D10" s="16" t="s">
        <v>24</v>
      </c>
      <c r="E10" s="17">
        <v>0.22947545098390715</v>
      </c>
      <c r="G10" s="10"/>
      <c r="H10" s="10"/>
    </row>
    <row r="11" spans="1:8" x14ac:dyDescent="0.2">
      <c r="A11" s="16" t="s">
        <v>12</v>
      </c>
      <c r="B11" s="22">
        <v>19989791806</v>
      </c>
      <c r="C11" s="1"/>
      <c r="D11" s="16" t="s">
        <v>59</v>
      </c>
      <c r="E11" s="17">
        <v>0.22798674024952983</v>
      </c>
      <c r="G11" s="10"/>
      <c r="H11" s="10"/>
    </row>
    <row r="12" spans="1:8" x14ac:dyDescent="0.2">
      <c r="A12" s="16" t="s">
        <v>14</v>
      </c>
      <c r="B12" s="22">
        <v>1220216305</v>
      </c>
      <c r="C12" s="1"/>
      <c r="D12" s="16" t="s">
        <v>17</v>
      </c>
      <c r="E12" s="17">
        <v>0.22427710294806266</v>
      </c>
      <c r="G12" s="10"/>
      <c r="H12" s="10"/>
    </row>
    <row r="13" spans="1:8" x14ac:dyDescent="0.2">
      <c r="A13" s="16" t="s">
        <v>16</v>
      </c>
      <c r="B13" s="22">
        <v>1373550936</v>
      </c>
      <c r="C13" s="1"/>
      <c r="D13" s="16" t="s">
        <v>11</v>
      </c>
      <c r="E13" s="17">
        <v>0.19950330047156697</v>
      </c>
      <c r="G13" s="10"/>
      <c r="H13" s="10"/>
    </row>
    <row r="14" spans="1:8" x14ac:dyDescent="0.2">
      <c r="A14" s="16" t="s">
        <v>18</v>
      </c>
      <c r="B14" s="22">
        <v>264591510</v>
      </c>
      <c r="C14" s="1"/>
      <c r="D14" s="16" t="s">
        <v>9</v>
      </c>
      <c r="E14" s="17">
        <v>0.1906833662671949</v>
      </c>
      <c r="G14" s="10"/>
      <c r="H14" s="10"/>
    </row>
    <row r="15" spans="1:8" x14ac:dyDescent="0.2">
      <c r="A15" s="16" t="s">
        <v>20</v>
      </c>
      <c r="B15" s="22">
        <v>5830517476</v>
      </c>
      <c r="C15" s="2"/>
      <c r="D15" s="16" t="s">
        <v>15</v>
      </c>
      <c r="E15" s="17">
        <v>0.18749382418843027</v>
      </c>
      <c r="G15" s="10"/>
      <c r="H15" s="10"/>
    </row>
    <row r="16" spans="1:8" x14ac:dyDescent="0.2">
      <c r="A16" s="16" t="s">
        <v>17</v>
      </c>
      <c r="B16" s="22">
        <v>4080004258</v>
      </c>
      <c r="C16" s="1"/>
      <c r="D16" s="16" t="s">
        <v>7</v>
      </c>
      <c r="E16" s="17">
        <v>0.18461329352385983</v>
      </c>
      <c r="G16" s="10"/>
      <c r="H16" s="10"/>
    </row>
    <row r="17" spans="1:8" x14ac:dyDescent="0.2">
      <c r="A17" s="16" t="s">
        <v>23</v>
      </c>
      <c r="B17" s="22">
        <v>766613737</v>
      </c>
      <c r="C17" s="2"/>
      <c r="D17" s="16" t="s">
        <v>21</v>
      </c>
      <c r="E17" s="17">
        <v>0.18401850775340681</v>
      </c>
      <c r="G17" s="10"/>
      <c r="H17" s="10"/>
    </row>
    <row r="18" spans="1:8" x14ac:dyDescent="0.2">
      <c r="A18" s="16" t="s">
        <v>25</v>
      </c>
      <c r="B18" s="22">
        <v>551851792</v>
      </c>
      <c r="C18" s="1"/>
      <c r="D18" s="16" t="s">
        <v>19</v>
      </c>
      <c r="E18" s="17">
        <v>0.17135230707654336</v>
      </c>
      <c r="G18" s="10"/>
      <c r="H18" s="10"/>
    </row>
    <row r="19" spans="1:8" x14ac:dyDescent="0.2">
      <c r="A19" s="16" t="s">
        <v>27</v>
      </c>
      <c r="B19" s="22">
        <v>5341486482</v>
      </c>
      <c r="C19" s="1"/>
      <c r="D19" s="16" t="s">
        <v>20</v>
      </c>
      <c r="E19" s="17">
        <v>0.1647945272362305</v>
      </c>
      <c r="G19" s="10"/>
      <c r="H19" s="10"/>
    </row>
    <row r="20" spans="1:8" x14ac:dyDescent="0.2">
      <c r="A20" s="16" t="s">
        <v>26</v>
      </c>
      <c r="B20" s="22">
        <v>1884254154</v>
      </c>
      <c r="C20" s="1"/>
      <c r="D20" s="16" t="s">
        <v>26</v>
      </c>
      <c r="E20" s="17">
        <v>0.15500225719550145</v>
      </c>
      <c r="G20" s="10"/>
      <c r="H20" s="10"/>
    </row>
    <row r="21" spans="1:8" x14ac:dyDescent="0.2">
      <c r="A21" s="16" t="s">
        <v>29</v>
      </c>
      <c r="B21" s="22">
        <v>864361962</v>
      </c>
      <c r="C21" s="1"/>
      <c r="D21" s="16" t="s">
        <v>14</v>
      </c>
      <c r="E21" s="17">
        <v>0.15118476227868469</v>
      </c>
      <c r="G21" s="10"/>
      <c r="H21" s="10"/>
    </row>
    <row r="22" spans="1:8" x14ac:dyDescent="0.2">
      <c r="A22" s="16" t="s">
        <v>30</v>
      </c>
      <c r="B22" s="22">
        <v>914563824</v>
      </c>
      <c r="C22" s="1"/>
      <c r="D22" s="16" t="s">
        <v>39</v>
      </c>
      <c r="E22" s="17">
        <v>0.14409708810117866</v>
      </c>
      <c r="G22" s="10"/>
      <c r="H22" s="10"/>
    </row>
    <row r="23" spans="1:8" x14ac:dyDescent="0.2">
      <c r="A23" s="16" t="s">
        <v>24</v>
      </c>
      <c r="B23" s="22">
        <v>1267401100</v>
      </c>
      <c r="C23" s="2"/>
      <c r="D23" s="16" t="s">
        <v>18</v>
      </c>
      <c r="E23" s="17">
        <v>0.12887715104691</v>
      </c>
      <c r="G23" s="10"/>
      <c r="H23" s="10"/>
    </row>
    <row r="24" spans="1:8" x14ac:dyDescent="0.2">
      <c r="A24" s="16" t="s">
        <v>13</v>
      </c>
      <c r="B24" s="22">
        <v>1359266457</v>
      </c>
      <c r="C24" s="2"/>
      <c r="D24" s="16" t="s">
        <v>22</v>
      </c>
      <c r="E24" s="17">
        <v>0.1284769190046274</v>
      </c>
      <c r="G24" s="10"/>
      <c r="H24" s="10"/>
    </row>
    <row r="25" spans="1:8" x14ac:dyDescent="0.2">
      <c r="A25" s="16" t="s">
        <v>33</v>
      </c>
      <c r="B25" s="22">
        <v>334021797</v>
      </c>
      <c r="C25" s="1"/>
      <c r="D25" s="16" t="s">
        <v>37</v>
      </c>
      <c r="E25" s="17">
        <v>0.12573091983616699</v>
      </c>
      <c r="G25" s="10"/>
      <c r="H25" s="10"/>
    </row>
    <row r="26" spans="1:8" x14ac:dyDescent="0.2">
      <c r="A26" s="16" t="s">
        <v>34</v>
      </c>
      <c r="B26" s="22">
        <v>2349194401</v>
      </c>
      <c r="C26" s="1"/>
      <c r="D26" s="16" t="s">
        <v>31</v>
      </c>
      <c r="E26" s="18">
        <v>0.12199279463984007</v>
      </c>
      <c r="G26" s="10"/>
      <c r="H26" s="10"/>
    </row>
    <row r="27" spans="1:8" x14ac:dyDescent="0.2">
      <c r="A27" s="16" t="s">
        <v>36</v>
      </c>
      <c r="B27" s="22">
        <v>1893154729</v>
      </c>
      <c r="C27" s="1"/>
      <c r="D27" s="16" t="s">
        <v>32</v>
      </c>
      <c r="E27" s="17">
        <v>0.11774492322846622</v>
      </c>
      <c r="G27" s="10"/>
      <c r="H27" s="10"/>
    </row>
    <row r="28" spans="1:8" x14ac:dyDescent="0.2">
      <c r="A28" s="16" t="s">
        <v>38</v>
      </c>
      <c r="B28" s="22">
        <v>2468053934</v>
      </c>
      <c r="C28" s="1"/>
      <c r="D28" s="16" t="s">
        <v>12</v>
      </c>
      <c r="E28" s="17">
        <v>0.11704914571935188</v>
      </c>
      <c r="G28" s="10"/>
      <c r="H28" s="10"/>
    </row>
    <row r="29" spans="1:8" x14ac:dyDescent="0.2">
      <c r="A29" s="16" t="s">
        <v>31</v>
      </c>
      <c r="B29" s="22">
        <v>1757858000</v>
      </c>
      <c r="C29" s="1"/>
      <c r="D29" s="16" t="s">
        <v>29</v>
      </c>
      <c r="E29" s="17">
        <v>0.10061562496198785</v>
      </c>
      <c r="G29" s="10"/>
      <c r="H29" s="10"/>
    </row>
    <row r="30" spans="1:8" x14ac:dyDescent="0.2">
      <c r="A30" s="16" t="s">
        <v>40</v>
      </c>
      <c r="B30" s="22">
        <v>983068969</v>
      </c>
      <c r="C30" s="1"/>
      <c r="D30" s="16" t="s">
        <v>45</v>
      </c>
      <c r="E30" s="17">
        <v>9.6636922759881685E-2</v>
      </c>
      <c r="G30" s="10"/>
      <c r="H30" s="10"/>
    </row>
    <row r="31" spans="1:8" x14ac:dyDescent="0.2">
      <c r="A31" s="16" t="s">
        <v>37</v>
      </c>
      <c r="B31" s="22">
        <v>1110322856</v>
      </c>
      <c r="C31" s="1"/>
      <c r="D31" s="16" t="s">
        <v>10</v>
      </c>
      <c r="E31" s="17">
        <v>9.4918415093054792E-2</v>
      </c>
      <c r="G31" s="10"/>
      <c r="H31" s="10"/>
    </row>
    <row r="32" spans="1:8" x14ac:dyDescent="0.2">
      <c r="A32" s="16" t="s">
        <v>42</v>
      </c>
      <c r="B32" s="22">
        <v>268602231</v>
      </c>
      <c r="C32" s="1"/>
      <c r="D32" s="16" t="s">
        <v>43</v>
      </c>
      <c r="E32" s="17">
        <v>9.2400683093487979E-2</v>
      </c>
      <c r="G32" s="10"/>
      <c r="H32" s="10"/>
    </row>
    <row r="33" spans="1:8" x14ac:dyDescent="0.2">
      <c r="A33" s="16" t="s">
        <v>44</v>
      </c>
      <c r="B33" s="22">
        <v>841413982</v>
      </c>
      <c r="C33" s="2"/>
      <c r="D33" s="16" t="s">
        <v>27</v>
      </c>
      <c r="E33" s="17">
        <v>8.7736171865126139E-2</v>
      </c>
      <c r="G33" s="10"/>
      <c r="H33" s="10"/>
    </row>
    <row r="34" spans="1:8" x14ac:dyDescent="0.2">
      <c r="A34" s="16" t="s">
        <v>46</v>
      </c>
      <c r="B34" s="22">
        <v>738833188</v>
      </c>
      <c r="C34" s="1"/>
      <c r="D34" s="16" t="s">
        <v>33</v>
      </c>
      <c r="E34" s="17">
        <v>8.143317964366259E-2</v>
      </c>
      <c r="G34" s="10"/>
      <c r="H34" s="10"/>
    </row>
    <row r="35" spans="1:8" x14ac:dyDescent="0.2">
      <c r="A35" s="16" t="s">
        <v>47</v>
      </c>
      <c r="B35" s="22">
        <v>149709657</v>
      </c>
      <c r="C35" s="1"/>
      <c r="D35" s="16" t="s">
        <v>46</v>
      </c>
      <c r="E35" s="17">
        <v>7.5625528072515338E-2</v>
      </c>
      <c r="G35" s="10"/>
      <c r="H35" s="10"/>
    </row>
    <row r="36" spans="1:8" x14ac:dyDescent="0.2">
      <c r="A36" s="16" t="s">
        <v>21</v>
      </c>
      <c r="B36" s="22">
        <v>2638840000</v>
      </c>
      <c r="C36" s="1"/>
      <c r="D36" s="16" t="s">
        <v>36</v>
      </c>
      <c r="E36" s="17">
        <v>7.0620820872164439E-2</v>
      </c>
      <c r="G36" s="10"/>
      <c r="H36" s="10"/>
    </row>
    <row r="37" spans="1:8" x14ac:dyDescent="0.2">
      <c r="A37" s="16" t="s">
        <v>32</v>
      </c>
      <c r="B37" s="22">
        <v>984538100</v>
      </c>
      <c r="C37" s="2"/>
      <c r="D37" s="16" t="s">
        <v>35</v>
      </c>
      <c r="E37" s="17">
        <v>6.4951540262070839E-2</v>
      </c>
      <c r="G37" s="10"/>
      <c r="H37" s="10"/>
    </row>
    <row r="38" spans="1:8" x14ac:dyDescent="0.2">
      <c r="A38" s="16" t="s">
        <v>22</v>
      </c>
      <c r="B38" s="22">
        <v>5974245078</v>
      </c>
      <c r="C38" s="1"/>
      <c r="D38" s="16" t="s">
        <v>49</v>
      </c>
      <c r="E38" s="17">
        <v>6.2367231526908581E-2</v>
      </c>
      <c r="G38" s="10"/>
      <c r="H38" s="10"/>
    </row>
    <row r="39" spans="1:8" x14ac:dyDescent="0.2">
      <c r="A39" s="16" t="s">
        <v>41</v>
      </c>
      <c r="B39" s="22">
        <v>4845656121</v>
      </c>
      <c r="C39" s="2"/>
      <c r="D39" s="16" t="s">
        <v>50</v>
      </c>
      <c r="E39" s="17">
        <v>6.1850052813325646E-2</v>
      </c>
      <c r="G39" s="10"/>
      <c r="H39" s="10"/>
    </row>
    <row r="40" spans="1:8" x14ac:dyDescent="0.2">
      <c r="A40" s="16" t="s">
        <v>49</v>
      </c>
      <c r="B40" s="22">
        <v>391393275</v>
      </c>
      <c r="C40" s="1"/>
      <c r="D40" s="16" t="s">
        <v>41</v>
      </c>
      <c r="E40" s="17">
        <v>5.3800767427590226E-2</v>
      </c>
      <c r="G40" s="10"/>
      <c r="H40" s="10"/>
    </row>
    <row r="41" spans="1:8" x14ac:dyDescent="0.2">
      <c r="A41" s="16" t="s">
        <v>50</v>
      </c>
      <c r="B41" s="22">
        <v>2422889459</v>
      </c>
      <c r="C41" s="1"/>
      <c r="D41" s="16" t="s">
        <v>34</v>
      </c>
      <c r="E41" s="17">
        <v>5.1904988343278446E-2</v>
      </c>
      <c r="G41" s="10"/>
      <c r="H41" s="10"/>
    </row>
    <row r="42" spans="1:8" x14ac:dyDescent="0.2">
      <c r="A42" s="16" t="s">
        <v>43</v>
      </c>
      <c r="B42" s="22">
        <v>934310766</v>
      </c>
      <c r="C42" s="1"/>
      <c r="D42" s="16" t="s">
        <v>6</v>
      </c>
      <c r="E42" s="17">
        <v>4.980953611853494E-2</v>
      </c>
      <c r="G42" s="10"/>
      <c r="H42" s="10"/>
    </row>
    <row r="43" spans="1:8" x14ac:dyDescent="0.2">
      <c r="A43" s="16" t="s">
        <v>45</v>
      </c>
      <c r="B43" s="22">
        <v>1111885881</v>
      </c>
      <c r="C43" s="1"/>
      <c r="D43" s="16" t="s">
        <v>8</v>
      </c>
      <c r="E43" s="17">
        <v>4.9679421543735267E-2</v>
      </c>
      <c r="G43" s="10"/>
      <c r="H43" s="10"/>
    </row>
    <row r="44" spans="1:8" x14ac:dyDescent="0.2">
      <c r="A44" s="16" t="s">
        <v>7</v>
      </c>
      <c r="B44" s="22">
        <v>1842048644</v>
      </c>
      <c r="C44" s="2"/>
      <c r="D44" s="16" t="s">
        <v>38</v>
      </c>
      <c r="E44" s="17">
        <v>4.7336488230892933E-2</v>
      </c>
      <c r="G44" s="10"/>
      <c r="H44" s="10"/>
    </row>
    <row r="45" spans="1:8" x14ac:dyDescent="0.2">
      <c r="A45" s="16" t="s">
        <v>48</v>
      </c>
      <c r="B45" s="22">
        <v>221770686</v>
      </c>
      <c r="C45" s="1"/>
      <c r="D45" s="16" t="s">
        <v>51</v>
      </c>
      <c r="E45" s="17">
        <v>4.702882687282918E-2</v>
      </c>
      <c r="G45" s="10"/>
      <c r="H45" s="10"/>
    </row>
    <row r="46" spans="1:8" x14ac:dyDescent="0.2">
      <c r="A46" s="16" t="s">
        <v>5</v>
      </c>
      <c r="B46" s="22">
        <v>1340386802</v>
      </c>
      <c r="C46" s="2"/>
      <c r="D46" s="16" t="s">
        <v>40</v>
      </c>
      <c r="E46" s="17">
        <v>4.5800183323658546E-2</v>
      </c>
      <c r="G46" s="10"/>
      <c r="H46" s="10"/>
    </row>
    <row r="47" spans="1:8" x14ac:dyDescent="0.2">
      <c r="A47" s="16" t="s">
        <v>52</v>
      </c>
      <c r="B47" s="22">
        <v>268056863</v>
      </c>
      <c r="C47" s="1"/>
      <c r="D47" s="16" t="s">
        <v>48</v>
      </c>
      <c r="E47" s="17">
        <v>4.3265411552183233E-2</v>
      </c>
      <c r="G47" s="10"/>
      <c r="H47" s="10"/>
    </row>
    <row r="48" spans="1:8" x14ac:dyDescent="0.2">
      <c r="A48" s="16" t="s">
        <v>9</v>
      </c>
      <c r="B48" s="22">
        <v>2296688870</v>
      </c>
      <c r="C48" s="1"/>
      <c r="D48" s="16" t="s">
        <v>44</v>
      </c>
      <c r="E48" s="17">
        <v>3.9105283135169006E-2</v>
      </c>
      <c r="G48" s="10"/>
      <c r="H48" s="10"/>
    </row>
    <row r="49" spans="1:8" x14ac:dyDescent="0.2">
      <c r="A49" s="16" t="s">
        <v>39</v>
      </c>
      <c r="B49" s="22">
        <v>7891412755</v>
      </c>
      <c r="C49" s="1"/>
      <c r="D49" s="16" t="s">
        <v>25</v>
      </c>
      <c r="E49" s="17">
        <v>3.6895560176055386E-2</v>
      </c>
      <c r="G49" s="10"/>
      <c r="H49" s="10"/>
    </row>
    <row r="50" spans="1:8" x14ac:dyDescent="0.2">
      <c r="A50" s="16" t="s">
        <v>53</v>
      </c>
      <c r="B50" s="22">
        <v>1336212501</v>
      </c>
      <c r="C50" s="1"/>
      <c r="D50" s="16" t="s">
        <v>4</v>
      </c>
      <c r="E50" s="17">
        <v>2.8467959737568289E-2</v>
      </c>
      <c r="G50" s="10"/>
      <c r="H50" s="10"/>
    </row>
    <row r="51" spans="1:8" x14ac:dyDescent="0.2">
      <c r="A51" s="16" t="s">
        <v>15</v>
      </c>
      <c r="B51" s="22">
        <v>110876116</v>
      </c>
      <c r="C51" s="1"/>
      <c r="D51" s="16" t="s">
        <v>30</v>
      </c>
      <c r="E51" s="17">
        <v>2.8252019511324996E-2</v>
      </c>
      <c r="G51" s="10"/>
      <c r="H51" s="10"/>
    </row>
    <row r="52" spans="1:8" x14ac:dyDescent="0.2">
      <c r="A52" s="16" t="s">
        <v>28</v>
      </c>
      <c r="B52" s="22">
        <v>2645910177</v>
      </c>
      <c r="C52" s="1"/>
      <c r="D52" s="16" t="s">
        <v>16</v>
      </c>
      <c r="E52" s="17">
        <v>2.4532983900933399E-2</v>
      </c>
      <c r="G52" s="10"/>
      <c r="H52" s="10"/>
    </row>
    <row r="53" spans="1:8" x14ac:dyDescent="0.2">
      <c r="A53" s="16" t="s">
        <v>11</v>
      </c>
      <c r="B53" s="22">
        <v>2413443000</v>
      </c>
      <c r="C53" s="1"/>
      <c r="D53" s="16" t="s">
        <v>52</v>
      </c>
      <c r="E53" s="17">
        <v>2.4123333115332324E-2</v>
      </c>
      <c r="G53" s="10"/>
      <c r="H53" s="10"/>
    </row>
    <row r="54" spans="1:8" x14ac:dyDescent="0.2">
      <c r="A54" s="16" t="s">
        <v>59</v>
      </c>
      <c r="B54" s="22">
        <v>131795542</v>
      </c>
      <c r="C54" s="1"/>
      <c r="D54" s="16" t="s">
        <v>47</v>
      </c>
      <c r="E54" s="17">
        <v>2.0539469942142743E-2</v>
      </c>
      <c r="G54" s="10"/>
      <c r="H54" s="10"/>
    </row>
    <row r="55" spans="1:8" x14ac:dyDescent="0.2">
      <c r="A55" s="16" t="s">
        <v>19</v>
      </c>
      <c r="B55" s="22">
        <v>531057326</v>
      </c>
      <c r="C55" s="1"/>
      <c r="D55" s="16" t="s">
        <v>53</v>
      </c>
      <c r="E55" s="17">
        <v>1.4039228031440188E-2</v>
      </c>
      <c r="G55" s="10"/>
      <c r="H55" s="10"/>
    </row>
    <row r="56" spans="1:8" x14ac:dyDescent="0.2">
      <c r="A56" s="16" t="s">
        <v>35</v>
      </c>
      <c r="B56" s="22">
        <v>1722848566</v>
      </c>
      <c r="C56" s="1"/>
      <c r="D56" s="16" t="s">
        <v>23</v>
      </c>
      <c r="E56" s="17">
        <v>1.0284318711601695E-2</v>
      </c>
      <c r="G56" s="10"/>
      <c r="H56" s="10"/>
    </row>
    <row r="57" spans="1:8" x14ac:dyDescent="0.2">
      <c r="A57" s="16" t="s">
        <v>51</v>
      </c>
      <c r="B57" s="22">
        <v>344088936</v>
      </c>
      <c r="C57" s="1"/>
      <c r="D57" s="16" t="s">
        <v>42</v>
      </c>
      <c r="E57" s="17">
        <v>2.7444261994979484E-3</v>
      </c>
      <c r="G57" s="10"/>
      <c r="H57" s="10"/>
    </row>
    <row r="58" spans="1:8" x14ac:dyDescent="0.2">
      <c r="A58" s="12"/>
      <c r="B58" s="13"/>
      <c r="C58" s="1"/>
      <c r="D58" s="16"/>
      <c r="E58" s="19"/>
      <c r="G58" s="10"/>
      <c r="H58" s="10"/>
    </row>
    <row r="59" spans="1:8" x14ac:dyDescent="0.2">
      <c r="A59" s="12" t="s">
        <v>60</v>
      </c>
      <c r="B59" s="13">
        <f>SUM(B7:B58)</f>
        <v>105536032542</v>
      </c>
      <c r="C59" s="1"/>
      <c r="D59" s="20" t="s">
        <v>60</v>
      </c>
      <c r="E59" s="17">
        <v>0.12320889411704222</v>
      </c>
      <c r="G59" s="10"/>
      <c r="H59" s="10"/>
    </row>
    <row r="60" spans="1:8" x14ac:dyDescent="0.2">
      <c r="B60" s="11"/>
      <c r="G60" s="10"/>
      <c r="H60" s="10"/>
    </row>
    <row r="61" spans="1:8" x14ac:dyDescent="0.2">
      <c r="E61" s="4"/>
    </row>
    <row r="62" spans="1:8" x14ac:dyDescent="0.2">
      <c r="B62" s="5"/>
      <c r="E62" s="6"/>
    </row>
    <row r="63" spans="1:8" x14ac:dyDescent="0.2">
      <c r="A63" s="7" t="s">
        <v>63</v>
      </c>
    </row>
    <row r="65" spans="1:1" x14ac:dyDescent="0.2">
      <c r="A65" s="7"/>
    </row>
    <row r="66" spans="1:1" x14ac:dyDescent="0.2">
      <c r="A66" s="7"/>
    </row>
  </sheetData>
  <sortState xmlns:xlrd2="http://schemas.microsoft.com/office/spreadsheetml/2017/richdata2" ref="D7:E57">
    <sortCondition descending="1" ref="E7:E57"/>
  </sortState>
  <pageMargins left="0.25" right="0.2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 aid</vt:lpstr>
      <vt:lpstr>table</vt:lpstr>
      <vt:lpstr>table!Print_Area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2019-09-26T21:41:00Z</cp:lastPrinted>
  <dcterms:created xsi:type="dcterms:W3CDTF">2016-08-03T21:29:39Z</dcterms:created>
  <dcterms:modified xsi:type="dcterms:W3CDTF">2024-03-12T20:00:21Z</dcterms:modified>
</cp:coreProperties>
</file>