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108" windowWidth="7656" windowHeight="8460" tabRatio="796" activeTab="1"/>
  </bookViews>
  <sheets>
    <sheet name="Table 9 paste in" sheetId="30" r:id="rId1"/>
    <sheet name="values" sheetId="28" r:id="rId2"/>
  </sheets>
  <definedNames>
    <definedName name="_xlnm.Print_Area" localSheetId="0">'Table 9 paste in'!$A$2:$G$61</definedName>
    <definedName name="_xlnm.Print_Area" localSheetId="1">values!$A$1:$L$61</definedName>
  </definedNames>
  <calcPr calcId="145621"/>
</workbook>
</file>

<file path=xl/calcChain.xml><?xml version="1.0" encoding="utf-8"?>
<calcChain xmlns="http://schemas.openxmlformats.org/spreadsheetml/2006/main">
  <c r="I5" i="30" l="1"/>
  <c r="G5" i="30"/>
  <c r="S5" i="30" s="1"/>
  <c r="H5" i="30"/>
  <c r="K5" i="30"/>
  <c r="M5" i="30"/>
  <c r="O5" i="30"/>
  <c r="Q5" i="30"/>
  <c r="G6" i="30"/>
  <c r="S6" i="30" s="1"/>
  <c r="H6" i="30"/>
  <c r="I6" i="30"/>
  <c r="K6" i="30"/>
  <c r="M6" i="30"/>
  <c r="O6" i="30"/>
  <c r="Q6" i="30"/>
  <c r="G7" i="30"/>
  <c r="S7" i="30" s="1"/>
  <c r="H7" i="30"/>
  <c r="I7" i="30"/>
  <c r="K7" i="30"/>
  <c r="M7" i="30"/>
  <c r="O7" i="30"/>
  <c r="Q7" i="30"/>
  <c r="G8" i="30"/>
  <c r="S8" i="30" s="1"/>
  <c r="H8" i="30"/>
  <c r="I8" i="30"/>
  <c r="K8" i="30"/>
  <c r="M8" i="30"/>
  <c r="O8" i="30"/>
  <c r="Q8" i="30"/>
  <c r="G9" i="30"/>
  <c r="S9" i="30" s="1"/>
  <c r="H9" i="30"/>
  <c r="I9" i="30"/>
  <c r="K9" i="30"/>
  <c r="M9" i="30"/>
  <c r="O9" i="30"/>
  <c r="Q9" i="30"/>
  <c r="G10" i="30"/>
  <c r="S10" i="30" s="1"/>
  <c r="H10" i="30"/>
  <c r="I10" i="30"/>
  <c r="K10" i="30"/>
  <c r="M10" i="30"/>
  <c r="O10" i="30"/>
  <c r="Q10" i="30"/>
  <c r="G11" i="30"/>
  <c r="S11" i="30" s="1"/>
  <c r="H11" i="30"/>
  <c r="I11" i="30"/>
  <c r="K11" i="30"/>
  <c r="M11" i="30"/>
  <c r="O11" i="30"/>
  <c r="Q11" i="30"/>
  <c r="G12" i="30"/>
  <c r="S12" i="30" s="1"/>
  <c r="H12" i="30"/>
  <c r="I12" i="30"/>
  <c r="K12" i="30"/>
  <c r="M12" i="30"/>
  <c r="O12" i="30"/>
  <c r="Q12" i="30"/>
  <c r="G13" i="30"/>
  <c r="S13" i="30" s="1"/>
  <c r="H13" i="30"/>
  <c r="I13" i="30"/>
  <c r="K13" i="30"/>
  <c r="M13" i="30"/>
  <c r="O13" i="30"/>
  <c r="Q13" i="30"/>
  <c r="G14" i="30"/>
  <c r="S14" i="30" s="1"/>
  <c r="H14" i="30"/>
  <c r="I14" i="30"/>
  <c r="K14" i="30"/>
  <c r="M14" i="30"/>
  <c r="O14" i="30"/>
  <c r="Q14" i="30"/>
  <c r="G15" i="30"/>
  <c r="S15" i="30" s="1"/>
  <c r="H15" i="30"/>
  <c r="I15" i="30"/>
  <c r="K15" i="30"/>
  <c r="M15" i="30"/>
  <c r="O15" i="30"/>
  <c r="Q15" i="30"/>
  <c r="G16" i="30"/>
  <c r="S16" i="30" s="1"/>
  <c r="H16" i="30"/>
  <c r="I16" i="30"/>
  <c r="K16" i="30"/>
  <c r="M16" i="30"/>
  <c r="N16" i="30" s="1"/>
  <c r="O16" i="30"/>
  <c r="Q16" i="30"/>
  <c r="G17" i="30"/>
  <c r="S17" i="30" s="1"/>
  <c r="H17" i="30"/>
  <c r="I17" i="30"/>
  <c r="K17" i="30"/>
  <c r="M17" i="30"/>
  <c r="N17" i="30" s="1"/>
  <c r="O17" i="30"/>
  <c r="Q17" i="30"/>
  <c r="G18" i="30"/>
  <c r="S18" i="30" s="1"/>
  <c r="H18" i="30"/>
  <c r="I18" i="30"/>
  <c r="K18" i="30"/>
  <c r="M18" i="30"/>
  <c r="O18" i="30"/>
  <c r="Q18" i="30"/>
  <c r="G19" i="30"/>
  <c r="S19" i="30" s="1"/>
  <c r="H19" i="30"/>
  <c r="I19" i="30"/>
  <c r="K19" i="30"/>
  <c r="M19" i="30"/>
  <c r="N19" i="30" s="1"/>
  <c r="O19" i="30"/>
  <c r="Q19" i="30"/>
  <c r="G20" i="30"/>
  <c r="S20" i="30" s="1"/>
  <c r="H20" i="30"/>
  <c r="I20" i="30"/>
  <c r="K20" i="30"/>
  <c r="M20" i="30"/>
  <c r="N20" i="30" s="1"/>
  <c r="O20" i="30"/>
  <c r="Q20" i="30"/>
  <c r="G21" i="30"/>
  <c r="S21" i="30" s="1"/>
  <c r="H21" i="30"/>
  <c r="I21" i="30"/>
  <c r="K21" i="30"/>
  <c r="M21" i="30"/>
  <c r="O21" i="30"/>
  <c r="Q21" i="30"/>
  <c r="G22" i="30"/>
  <c r="S22" i="30" s="1"/>
  <c r="H22" i="30"/>
  <c r="I22" i="30"/>
  <c r="K22" i="30"/>
  <c r="M22" i="30"/>
  <c r="O22" i="30"/>
  <c r="Q22" i="30"/>
  <c r="G23" i="30"/>
  <c r="S23" i="30" s="1"/>
  <c r="H23" i="30"/>
  <c r="I23" i="30"/>
  <c r="K23" i="30"/>
  <c r="M23" i="30"/>
  <c r="N23" i="30" s="1"/>
  <c r="O23" i="30"/>
  <c r="Q23" i="30"/>
  <c r="G24" i="30"/>
  <c r="S24" i="30" s="1"/>
  <c r="H24" i="30"/>
  <c r="I24" i="30"/>
  <c r="K24" i="30"/>
  <c r="M24" i="30"/>
  <c r="N24" i="30" s="1"/>
  <c r="O24" i="30"/>
  <c r="Q24" i="30"/>
  <c r="G25" i="30"/>
  <c r="S25" i="30" s="1"/>
  <c r="H25" i="30"/>
  <c r="I25" i="30"/>
  <c r="K25" i="30"/>
  <c r="M25" i="30"/>
  <c r="N25" i="30" s="1"/>
  <c r="O25" i="30"/>
  <c r="Q25" i="30"/>
  <c r="G26" i="30"/>
  <c r="S26" i="30" s="1"/>
  <c r="H26" i="30"/>
  <c r="I26" i="30"/>
  <c r="K26" i="30"/>
  <c r="M26" i="30"/>
  <c r="O26" i="30"/>
  <c r="Q26" i="30"/>
  <c r="G27" i="30"/>
  <c r="S27" i="30" s="1"/>
  <c r="H27" i="30"/>
  <c r="I27" i="30"/>
  <c r="K27" i="30"/>
  <c r="M27" i="30"/>
  <c r="N27" i="30" s="1"/>
  <c r="O27" i="30"/>
  <c r="Q27" i="30"/>
  <c r="R27" i="30" s="1"/>
  <c r="G28" i="30"/>
  <c r="S28" i="30" s="1"/>
  <c r="H28" i="30"/>
  <c r="I28" i="30"/>
  <c r="K28" i="30"/>
  <c r="M28" i="30"/>
  <c r="N28" i="30" s="1"/>
  <c r="O28" i="30"/>
  <c r="Q28" i="30"/>
  <c r="G29" i="30"/>
  <c r="S29" i="30" s="1"/>
  <c r="H29" i="30"/>
  <c r="I29" i="30"/>
  <c r="K29" i="30"/>
  <c r="M29" i="30"/>
  <c r="N29" i="30" s="1"/>
  <c r="O29" i="30"/>
  <c r="Q29" i="30"/>
  <c r="G30" i="30"/>
  <c r="S30" i="30" s="1"/>
  <c r="H30" i="30"/>
  <c r="I30" i="30"/>
  <c r="K30" i="30"/>
  <c r="M30" i="30"/>
  <c r="O30" i="30"/>
  <c r="Q30" i="30"/>
  <c r="G31" i="30"/>
  <c r="S31" i="30" s="1"/>
  <c r="H31" i="30"/>
  <c r="I31" i="30"/>
  <c r="K31" i="30"/>
  <c r="M31" i="30"/>
  <c r="N31" i="30" s="1"/>
  <c r="O31" i="30"/>
  <c r="Q31" i="30"/>
  <c r="G32" i="30"/>
  <c r="S32" i="30" s="1"/>
  <c r="H32" i="30"/>
  <c r="I32" i="30"/>
  <c r="K32" i="30"/>
  <c r="M32" i="30"/>
  <c r="N32" i="30" s="1"/>
  <c r="O32" i="30"/>
  <c r="Q32" i="30"/>
  <c r="G33" i="30"/>
  <c r="S33" i="30" s="1"/>
  <c r="H33" i="30"/>
  <c r="I33" i="30"/>
  <c r="K33" i="30"/>
  <c r="M33" i="30"/>
  <c r="O33" i="30"/>
  <c r="Q33" i="30"/>
  <c r="G34" i="30"/>
  <c r="S34" i="30" s="1"/>
  <c r="H34" i="30"/>
  <c r="I34" i="30"/>
  <c r="K34" i="30"/>
  <c r="M34" i="30"/>
  <c r="O34" i="30"/>
  <c r="Q34" i="30"/>
  <c r="G35" i="30"/>
  <c r="S35" i="30" s="1"/>
  <c r="H35" i="30"/>
  <c r="I35" i="30"/>
  <c r="K35" i="30"/>
  <c r="M35" i="30"/>
  <c r="N35" i="30" s="1"/>
  <c r="O35" i="30"/>
  <c r="Q35" i="30"/>
  <c r="G36" i="30"/>
  <c r="S36" i="30" s="1"/>
  <c r="H36" i="30"/>
  <c r="I36" i="30"/>
  <c r="K36" i="30"/>
  <c r="M36" i="30"/>
  <c r="O36" i="30"/>
  <c r="Q36" i="30"/>
  <c r="G37" i="30"/>
  <c r="S37" i="30" s="1"/>
  <c r="H37" i="30"/>
  <c r="I37" i="30"/>
  <c r="J37" i="30" s="1"/>
  <c r="K37" i="30"/>
  <c r="M37" i="30"/>
  <c r="N37" i="30" s="1"/>
  <c r="O37" i="30"/>
  <c r="Q37" i="30"/>
  <c r="R37" i="30" s="1"/>
  <c r="G38" i="30"/>
  <c r="S38" i="30" s="1"/>
  <c r="H38" i="30"/>
  <c r="I38" i="30"/>
  <c r="K38" i="30"/>
  <c r="M38" i="30"/>
  <c r="O38" i="30"/>
  <c r="Q38" i="30"/>
  <c r="G39" i="30"/>
  <c r="S39" i="30" s="1"/>
  <c r="H39" i="30"/>
  <c r="I39" i="30"/>
  <c r="K39" i="30"/>
  <c r="M39" i="30"/>
  <c r="N39" i="30" s="1"/>
  <c r="O39" i="30"/>
  <c r="Q39" i="30"/>
  <c r="G40" i="30"/>
  <c r="S40" i="30" s="1"/>
  <c r="H40" i="30"/>
  <c r="I40" i="30"/>
  <c r="K40" i="30"/>
  <c r="M40" i="30"/>
  <c r="O40" i="30"/>
  <c r="Q40" i="30"/>
  <c r="G41" i="30"/>
  <c r="S41" i="30" s="1"/>
  <c r="H41" i="30"/>
  <c r="I41" i="30"/>
  <c r="K41" i="30"/>
  <c r="M41" i="30"/>
  <c r="N41" i="30" s="1"/>
  <c r="O41" i="30"/>
  <c r="Q41" i="30"/>
  <c r="G42" i="30"/>
  <c r="S42" i="30" s="1"/>
  <c r="H42" i="30"/>
  <c r="I42" i="30"/>
  <c r="K42" i="30"/>
  <c r="M42" i="30"/>
  <c r="O42" i="30"/>
  <c r="Q42" i="30"/>
  <c r="G43" i="30"/>
  <c r="S43" i="30" s="1"/>
  <c r="H43" i="30"/>
  <c r="I43" i="30"/>
  <c r="J43" i="30" s="1"/>
  <c r="K43" i="30"/>
  <c r="M43" i="30"/>
  <c r="N43" i="30" s="1"/>
  <c r="O43" i="30"/>
  <c r="Q43" i="30"/>
  <c r="R43" i="30" s="1"/>
  <c r="G44" i="30"/>
  <c r="S44" i="30" s="1"/>
  <c r="H44" i="30"/>
  <c r="I44" i="30"/>
  <c r="K44" i="30"/>
  <c r="M44" i="30"/>
  <c r="O44" i="30"/>
  <c r="Q44" i="30"/>
  <c r="G45" i="30"/>
  <c r="S45" i="30" s="1"/>
  <c r="H45" i="30"/>
  <c r="I45" i="30"/>
  <c r="K45" i="30"/>
  <c r="M45" i="30"/>
  <c r="O45" i="30"/>
  <c r="Q45" i="30"/>
  <c r="G46" i="30"/>
  <c r="S46" i="30" s="1"/>
  <c r="H46" i="30"/>
  <c r="I46" i="30"/>
  <c r="K46" i="30"/>
  <c r="M46" i="30"/>
  <c r="O46" i="30"/>
  <c r="Q46" i="30"/>
  <c r="G47" i="30"/>
  <c r="S47" i="30" s="1"/>
  <c r="H47" i="30"/>
  <c r="I47" i="30"/>
  <c r="K47" i="30"/>
  <c r="M47" i="30"/>
  <c r="O47" i="30"/>
  <c r="Q47" i="30"/>
  <c r="G48" i="30"/>
  <c r="S48" i="30" s="1"/>
  <c r="H48" i="30"/>
  <c r="I48" i="30"/>
  <c r="K48" i="30"/>
  <c r="M48" i="30"/>
  <c r="O48" i="30"/>
  <c r="Q48" i="30"/>
  <c r="G49" i="30"/>
  <c r="S49" i="30" s="1"/>
  <c r="H49" i="30"/>
  <c r="I49" i="30"/>
  <c r="K49" i="30"/>
  <c r="M49" i="30"/>
  <c r="O49" i="30"/>
  <c r="Q49" i="30"/>
  <c r="G50" i="30"/>
  <c r="S50" i="30" s="1"/>
  <c r="H50" i="30"/>
  <c r="I50" i="30"/>
  <c r="K50" i="30"/>
  <c r="M50" i="30"/>
  <c r="O50" i="30"/>
  <c r="Q50" i="30"/>
  <c r="G51" i="30"/>
  <c r="S51" i="30" s="1"/>
  <c r="H51" i="30"/>
  <c r="I51" i="30"/>
  <c r="K51" i="30"/>
  <c r="M51" i="30"/>
  <c r="O51" i="30"/>
  <c r="Q51" i="30"/>
  <c r="G52" i="30"/>
  <c r="S52" i="30" s="1"/>
  <c r="H52" i="30"/>
  <c r="I52" i="30"/>
  <c r="K52" i="30"/>
  <c r="M52" i="30"/>
  <c r="N52" i="30" s="1"/>
  <c r="O52" i="30"/>
  <c r="Q52" i="30"/>
  <c r="G53" i="30"/>
  <c r="S53" i="30" s="1"/>
  <c r="H53" i="30"/>
  <c r="I53" i="30"/>
  <c r="K53" i="30"/>
  <c r="M53" i="30"/>
  <c r="O53" i="30"/>
  <c r="Q53" i="30"/>
  <c r="G54" i="30"/>
  <c r="S54" i="30" s="1"/>
  <c r="H54" i="30"/>
  <c r="I54" i="30"/>
  <c r="K54" i="30"/>
  <c r="M54" i="30"/>
  <c r="O54" i="30"/>
  <c r="Q54" i="30"/>
  <c r="G55" i="30"/>
  <c r="S55" i="30" s="1"/>
  <c r="H55" i="30"/>
  <c r="I55" i="30"/>
  <c r="K55" i="30"/>
  <c r="M55" i="30"/>
  <c r="O55" i="30"/>
  <c r="Q55" i="30"/>
  <c r="G56" i="30"/>
  <c r="S56" i="30" s="1"/>
  <c r="H56" i="30"/>
  <c r="I56" i="30"/>
  <c r="K56" i="30"/>
  <c r="M56" i="30"/>
  <c r="O56" i="30"/>
  <c r="Q56" i="30"/>
  <c r="G57" i="30"/>
  <c r="S57" i="30" s="1"/>
  <c r="J57" i="30" s="1"/>
  <c r="H57" i="30"/>
  <c r="K57" i="30"/>
  <c r="M57" i="30"/>
  <c r="O57" i="30"/>
  <c r="B59" i="30"/>
  <c r="I59" i="30" s="1"/>
  <c r="C59" i="30"/>
  <c r="D59" i="30"/>
  <c r="M59" i="30" s="1"/>
  <c r="E59" i="30"/>
  <c r="O59" i="30" s="1"/>
  <c r="F59" i="30"/>
  <c r="Q59" i="30" s="1"/>
  <c r="H59" i="30"/>
  <c r="R31" i="30"/>
  <c r="R23" i="30"/>
  <c r="R19" i="30"/>
  <c r="P17" i="30"/>
  <c r="N15" i="30"/>
  <c r="R12" i="30"/>
  <c r="N12" i="30"/>
  <c r="P10" i="30"/>
  <c r="N9" i="30"/>
  <c r="R8" i="30"/>
  <c r="N8" i="30"/>
  <c r="N7" i="30"/>
  <c r="R6" i="30"/>
  <c r="N6" i="30"/>
  <c r="N11" i="30" l="1"/>
  <c r="J56" i="30"/>
  <c r="N54" i="30"/>
  <c r="R52" i="30"/>
  <c r="J48" i="30"/>
  <c r="L10" i="30"/>
  <c r="P8" i="30"/>
  <c r="N48" i="30"/>
  <c r="N40" i="30"/>
  <c r="N56" i="30"/>
  <c r="N44" i="30"/>
  <c r="R39" i="30"/>
  <c r="J39" i="30"/>
  <c r="R35" i="30"/>
  <c r="J27" i="30"/>
  <c r="L21" i="30"/>
  <c r="L20" i="30"/>
  <c r="L16" i="30"/>
  <c r="R15" i="30"/>
  <c r="R11" i="30"/>
  <c r="L8" i="30"/>
  <c r="R7" i="30"/>
  <c r="R56" i="30"/>
  <c r="N50" i="30"/>
  <c r="R48" i="30"/>
  <c r="R40" i="30"/>
  <c r="R36" i="30"/>
  <c r="R32" i="30"/>
  <c r="R28" i="30"/>
  <c r="R24" i="30"/>
  <c r="R20" i="30"/>
  <c r="P5" i="30"/>
  <c r="L5" i="30"/>
  <c r="N5" i="30"/>
  <c r="R5" i="30"/>
  <c r="J5" i="30"/>
  <c r="R45" i="30"/>
  <c r="R54" i="30"/>
  <c r="R50" i="30"/>
  <c r="J50" i="30"/>
  <c r="N45" i="30"/>
  <c r="J35" i="30"/>
  <c r="P57" i="30"/>
  <c r="R16" i="30"/>
  <c r="R41" i="30"/>
  <c r="R29" i="30"/>
  <c r="J29" i="30"/>
  <c r="R25" i="30"/>
  <c r="R21" i="30"/>
  <c r="R17" i="30"/>
  <c r="R9" i="30"/>
  <c r="J45" i="30"/>
  <c r="J41" i="30"/>
  <c r="J31" i="30"/>
  <c r="N21" i="30"/>
  <c r="P19" i="30"/>
  <c r="L19" i="30"/>
  <c r="P15" i="30"/>
  <c r="L15" i="30"/>
  <c r="R13" i="30"/>
  <c r="N13" i="30"/>
  <c r="P9" i="30"/>
  <c r="L9" i="30"/>
  <c r="P7" i="30"/>
  <c r="L7" i="30"/>
  <c r="J6" i="30"/>
  <c r="P6" i="30"/>
  <c r="L6" i="30"/>
  <c r="L57" i="30"/>
  <c r="L41" i="30"/>
  <c r="L38" i="30"/>
  <c r="P36" i="30"/>
  <c r="P35" i="30"/>
  <c r="L35" i="30"/>
  <c r="L32" i="30"/>
  <c r="P31" i="30"/>
  <c r="L31" i="30"/>
  <c r="L29" i="30"/>
  <c r="P28" i="30"/>
  <c r="P27" i="30"/>
  <c r="L27" i="30"/>
  <c r="P25" i="30"/>
  <c r="L25" i="30"/>
  <c r="L24" i="30"/>
  <c r="P23" i="30"/>
  <c r="L23" i="30"/>
  <c r="L22" i="30"/>
  <c r="P20" i="30"/>
  <c r="P18" i="30"/>
  <c r="L17" i="30"/>
  <c r="L13" i="30"/>
  <c r="P12" i="30"/>
  <c r="P11" i="30"/>
  <c r="L11" i="30"/>
  <c r="N36" i="30"/>
  <c r="L28" i="30"/>
  <c r="J54" i="30"/>
  <c r="J52" i="30"/>
  <c r="L12" i="30"/>
  <c r="P54" i="30"/>
  <c r="L46" i="30"/>
  <c r="L44" i="30"/>
  <c r="P40" i="30"/>
  <c r="P39" i="30"/>
  <c r="L39" i="30"/>
  <c r="P37" i="30"/>
  <c r="L36" i="30"/>
  <c r="L52" i="30"/>
  <c r="L30" i="30"/>
  <c r="P24" i="30"/>
  <c r="P21" i="30"/>
  <c r="N57" i="30"/>
  <c r="L54" i="30"/>
  <c r="P53" i="30"/>
  <c r="P52" i="30"/>
  <c r="L50" i="30"/>
  <c r="P49" i="30"/>
  <c r="P48" i="30"/>
  <c r="P44" i="30"/>
  <c r="L43" i="30"/>
  <c r="P32" i="30"/>
  <c r="P29" i="30"/>
  <c r="L18" i="30"/>
  <c r="P16" i="30"/>
  <c r="P13" i="30"/>
  <c r="P34" i="30"/>
  <c r="L34" i="30"/>
  <c r="P42" i="30"/>
  <c r="L42" i="30"/>
  <c r="L26" i="30"/>
  <c r="P26" i="30"/>
  <c r="J10" i="30"/>
  <c r="R10" i="30"/>
  <c r="N10" i="30"/>
  <c r="L37" i="30"/>
  <c r="L40" i="30"/>
  <c r="P55" i="30"/>
  <c r="P51" i="30"/>
  <c r="P43" i="30"/>
  <c r="P41" i="30"/>
  <c r="P38" i="30"/>
  <c r="P30" i="30"/>
  <c r="P22" i="30"/>
  <c r="L48" i="30"/>
  <c r="P50" i="30"/>
  <c r="J42" i="30"/>
  <c r="R42" i="30"/>
  <c r="N42" i="30"/>
  <c r="J36" i="30"/>
  <c r="J34" i="30"/>
  <c r="R34" i="30"/>
  <c r="N34" i="30"/>
  <c r="J28" i="30"/>
  <c r="J26" i="30"/>
  <c r="R26" i="30"/>
  <c r="N26" i="30"/>
  <c r="J25" i="30"/>
  <c r="J20" i="30"/>
  <c r="J18" i="30"/>
  <c r="R18" i="30"/>
  <c r="N18" i="30"/>
  <c r="J17" i="30"/>
  <c r="J12" i="30"/>
  <c r="J9" i="30"/>
  <c r="P46" i="30"/>
  <c r="L45" i="30"/>
  <c r="P45" i="30"/>
  <c r="J40" i="30"/>
  <c r="J38" i="30"/>
  <c r="R38" i="30"/>
  <c r="N38" i="30"/>
  <c r="J32" i="30"/>
  <c r="J30" i="30"/>
  <c r="R30" i="30"/>
  <c r="N30" i="30"/>
  <c r="J24" i="30"/>
  <c r="J22" i="30"/>
  <c r="R22" i="30"/>
  <c r="N22" i="30"/>
  <c r="J21" i="30"/>
  <c r="J16" i="30"/>
  <c r="J13" i="30"/>
  <c r="J8" i="30"/>
  <c r="L55" i="30"/>
  <c r="L53" i="30"/>
  <c r="L51" i="30"/>
  <c r="L49" i="30"/>
  <c r="J23" i="30"/>
  <c r="J19" i="30"/>
  <c r="J15" i="30"/>
  <c r="J11" i="30"/>
  <c r="J7" i="30"/>
  <c r="R57" i="30"/>
  <c r="G59" i="30"/>
  <c r="S59" i="30" s="1"/>
  <c r="K59" i="30"/>
  <c r="G60" i="30"/>
  <c r="L56" i="30"/>
  <c r="P56" i="30"/>
  <c r="J46" i="30"/>
  <c r="R46" i="30"/>
  <c r="N46" i="30"/>
  <c r="J44" i="30"/>
  <c r="R44" i="30"/>
  <c r="J55" i="30"/>
  <c r="R55" i="30"/>
  <c r="N55" i="30"/>
  <c r="J53" i="30"/>
  <c r="R53" i="30"/>
  <c r="N53" i="30"/>
  <c r="J51" i="30"/>
  <c r="R51" i="30"/>
  <c r="N51" i="30"/>
  <c r="J49" i="30"/>
  <c r="R49" i="30"/>
  <c r="N49" i="30"/>
  <c r="L59" i="30" l="1"/>
  <c r="J59" i="30"/>
  <c r="N59" i="30"/>
  <c r="R59" i="30"/>
  <c r="P59" i="30"/>
</calcChain>
</file>

<file path=xl/sharedStrings.xml><?xml version="1.0" encoding="utf-8"?>
<sst xmlns="http://schemas.openxmlformats.org/spreadsheetml/2006/main" count="169" uniqueCount="77">
  <si>
    <t>balance</t>
  </si>
  <si>
    <t>State</t>
  </si>
  <si>
    <t>Public in-state</t>
  </si>
  <si>
    <t>Alabama</t>
  </si>
  <si>
    <t>Arizona</t>
  </si>
  <si>
    <t>Arkansas</t>
  </si>
  <si>
    <t>California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</si>
  <si>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</si>
  <si>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</si>
  <si>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</si>
  <si>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</si>
  <si>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</si>
  <si>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</si>
  <si>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</si>
  <si>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</si>
  <si>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</si>
  <si>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</si>
  <si>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</si>
  <si>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</si>
  <si>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</si>
  <si>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</si>
  <si>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</si>
  <si>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</si>
  <si>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</si>
  <si>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</si>
  <si>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</si>
  <si>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</si>
  <si>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</si>
  <si>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</si>
  <si>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</si>
  <si>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</si>
  <si>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</si>
  <si>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</si>
  <si>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</si>
  <si>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</si>
  <si>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</si>
  <si>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</si>
  <si>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</si>
  <si>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</si>
  <si>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</si>
  <si>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</si>
  <si>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</si>
  <si>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</si>
  <si>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</si>
  <si>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</si>
  <si>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</si>
  <si>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</si>
  <si>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</si>
  <si>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</si>
  <si>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</si>
  <si>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Colorado</t>
  </si>
  <si>
    <t>.</t>
  </si>
  <si>
    <t>Alaska</t>
  </si>
  <si>
    <t>Total</t>
  </si>
  <si>
    <t>Dollars awarded</t>
  </si>
  <si>
    <t>Unspecified</t>
  </si>
  <si>
    <t>Obs</t>
  </si>
  <si>
    <t>q4new</t>
  </si>
  <si>
    <t>Table 9:  Dollars by sector for ALL STUDENTS, NEED-BASED GRANTS                                                                                                                                                              13:20 Wednesday, April 14, 2004  79</t>
  </si>
  <si>
    <t>Percent of state total</t>
  </si>
  <si>
    <t>Proprietary</t>
  </si>
  <si>
    <t>Private, not-for-profit
in-state</t>
  </si>
  <si>
    <t>Out-of-state,
all sectors</t>
  </si>
  <si>
    <t>Table 9:  Dollars by sector for ALL STUDENTS, NEED-BASED GRANTS                                                                                                                                                              13:20 Wednesday, April 14, 2004  7</t>
  </si>
  <si>
    <t>SC Tuition Grants Commission</t>
  </si>
  <si>
    <t>Washington, DC</t>
  </si>
  <si>
    <t>SC Comm on Higher Ed</t>
  </si>
  <si>
    <t>South Dakota</t>
  </si>
  <si>
    <t>State Name</t>
  </si>
  <si>
    <t>Public In-State</t>
  </si>
  <si>
    <t>Private In-State</t>
  </si>
  <si>
    <t>Out of State</t>
  </si>
  <si>
    <t>SC CHE</t>
  </si>
  <si>
    <t>SC TGC</t>
  </si>
  <si>
    <t>&lt;0.1%</t>
  </si>
  <si>
    <t>Table 9.  Grants With a Need Component Awarded to Students, by State and by Type of Institution (in millions of dollars): 2016-17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</si>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</sst>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_);_(* \(#,##0.0\);_(* &quot;-&quot;??_);_(@_)"/>
    <numFmt numFmtId="165" formatCode="_(* #,##0.000_);_(* \(#,##0.000\);_(* &quot;-&quot;??_);_(@_)"/>
    <numFmt numFmtId="166" formatCode="0.0%"/>
    <numFmt numFmtId="167" formatCode="0.0%;\(0.0%\);&quot;-&quot;"/>
    <numFmt numFmtId="168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i/>
      <sz val="10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4" fontId="3" fillId="0" borderId="1" xfId="1" applyNumberFormat="1" applyFont="1" applyBorder="1" applyAlignment="1">
      <alignment horizontal="center" wrapText="1"/>
    </xf>
    <xf numFmtId="165" fontId="2" fillId="0" borderId="0" xfId="1" applyNumberFormat="1" applyFont="1"/>
    <xf numFmtId="164" fontId="2" fillId="0" borderId="0" xfId="1" applyNumberFormat="1" applyFont="1"/>
    <xf numFmtId="165" fontId="3" fillId="0" borderId="1" xfId="1" applyNumberFormat="1" applyFont="1" applyBorder="1" applyAlignment="1">
      <alignment horizontal="center" wrapText="1"/>
    </xf>
    <xf numFmtId="165" fontId="4" fillId="0" borderId="0" xfId="1" applyNumberFormat="1" applyFont="1"/>
    <xf numFmtId="165" fontId="3" fillId="0" borderId="2" xfId="1" applyNumberFormat="1" applyFont="1" applyBorder="1" applyAlignment="1">
      <alignment horizontal="center" wrapText="1"/>
    </xf>
    <xf numFmtId="165" fontId="3" fillId="0" borderId="3" xfId="1" applyNumberFormat="1" applyFont="1" applyBorder="1" applyAlignment="1">
      <alignment horizontal="center" wrapText="1"/>
    </xf>
    <xf numFmtId="165" fontId="3" fillId="0" borderId="2" xfId="1" applyNumberFormat="1" applyFont="1" applyBorder="1" applyAlignment="1">
      <alignment horizontal="left"/>
    </xf>
    <xf numFmtId="165" fontId="3" fillId="0" borderId="3" xfId="1" applyNumberFormat="1" applyFont="1" applyBorder="1" applyAlignment="1">
      <alignment horizontal="left"/>
    </xf>
    <xf numFmtId="164" fontId="3" fillId="0" borderId="4" xfId="1" applyNumberFormat="1" applyFont="1" applyBorder="1" applyAlignment="1">
      <alignment horizontal="centerContinuous" wrapText="1"/>
    </xf>
    <xf numFmtId="164" fontId="3" fillId="0" borderId="4" xfId="1" applyNumberFormat="1" applyFont="1" applyBorder="1" applyAlignment="1">
      <alignment horizontal="centerContinuous"/>
    </xf>
    <xf numFmtId="164" fontId="3" fillId="0" borderId="5" xfId="1" applyNumberFormat="1" applyFont="1" applyBorder="1" applyAlignment="1">
      <alignment horizontal="centerContinuous"/>
    </xf>
    <xf numFmtId="0" fontId="0" fillId="0" borderId="5" xfId="0" applyBorder="1" applyAlignment="1">
      <alignment horizontal="centerContinuous"/>
    </xf>
    <xf numFmtId="167" fontId="2" fillId="0" borderId="0" xfId="1" applyNumberFormat="1" applyFont="1"/>
    <xf numFmtId="167" fontId="2" fillId="0" borderId="0" xfId="2" applyNumberFormat="1" applyFont="1"/>
    <xf numFmtId="165" fontId="3" fillId="0" borderId="0" xfId="1" applyNumberFormat="1" applyFont="1"/>
    <xf numFmtId="166" fontId="2" fillId="0" borderId="0" xfId="2" applyNumberFormat="1" applyFont="1"/>
    <xf numFmtId="166" fontId="2" fillId="0" borderId="0" xfId="1" applyNumberFormat="1" applyFont="1"/>
    <xf numFmtId="165" fontId="2" fillId="0" borderId="0" xfId="2" applyNumberFormat="1" applyFont="1"/>
    <xf numFmtId="166" fontId="2" fillId="0" borderId="0" xfId="2" applyNumberFormat="1" applyFont="1" applyAlignment="1">
      <alignment horizontal="right"/>
    </xf>
    <xf numFmtId="168" fontId="2" fillId="0" borderId="0" xfId="1" applyNumberFormat="1" applyFont="1"/>
    <xf numFmtId="168" fontId="3" fillId="0" borderId="4" xfId="1" applyNumberFormat="1" applyFont="1" applyBorder="1" applyAlignment="1">
      <alignment horizontal="centerContinuous"/>
    </xf>
    <xf numFmtId="168" fontId="3" fillId="0" borderId="4" xfId="1" applyNumberFormat="1" applyFont="1" applyBorder="1" applyAlignment="1">
      <alignment horizontal="centerContinuous" wrapText="1"/>
    </xf>
    <xf numFmtId="168" fontId="3" fillId="0" borderId="1" xfId="1" applyNumberFormat="1" applyFont="1" applyBorder="1" applyAlignment="1">
      <alignment horizontal="center" wrapText="1"/>
    </xf>
    <xf numFmtId="168" fontId="3" fillId="0" borderId="2" xfId="1" applyNumberFormat="1" applyFont="1" applyBorder="1" applyAlignment="1">
      <alignment horizontal="center" wrapText="1"/>
    </xf>
    <xf numFmtId="168" fontId="3" fillId="0" borderId="3" xfId="1" applyNumberFormat="1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0"/>
  <sheetViews>
    <sheetView topLeftCell="A34" zoomScaleNormal="100" zoomScaleSheetLayoutView="85" workbookViewId="0">
      <selection activeCell="A11" sqref="A11:C11"/>
    </sheetView>
  </sheetViews>
  <sheetFormatPr defaultColWidth="9.109375" defaultRowHeight="13.8" x14ac:dyDescent="0.3"/>
  <cols>
    <col min="1" max="1" width="20.33203125" style="2" customWidth="1"/>
    <col min="2" max="7" width="14.88671875" style="21" customWidth="1"/>
    <col min="8" max="8" width="17" style="2" customWidth="1"/>
    <col min="9" max="9" width="9.109375" style="2"/>
    <col min="10" max="10" width="9.109375" style="14"/>
    <col min="11" max="11" width="10.6640625" style="2" bestFit="1" customWidth="1"/>
    <col min="12" max="12" width="9.109375" style="14"/>
    <col min="13" max="13" width="9.109375" style="2"/>
    <col min="14" max="14" width="9.109375" style="14"/>
    <col min="15" max="15" width="9.88671875" style="2" bestFit="1" customWidth="1"/>
    <col min="16" max="16" width="9.109375" style="14"/>
    <col min="17" max="17" width="9.109375" style="2"/>
    <col min="18" max="18" width="9.109375" style="14"/>
    <col min="19" max="16384" width="9.109375" style="2"/>
  </cols>
  <sheetData>
    <row r="1" spans="1:19" x14ac:dyDescent="0.3">
      <c r="A1" s="5"/>
    </row>
    <row r="2" spans="1:19" ht="32.25" customHeight="1" x14ac:dyDescent="0.3">
      <c r="A2" s="8"/>
      <c r="B2" s="22" t="s">
        <v>2</v>
      </c>
      <c r="C2" s="23" t="s">
        <v>61</v>
      </c>
      <c r="D2" s="23" t="s">
        <v>62</v>
      </c>
      <c r="E2" s="22" t="s">
        <v>60</v>
      </c>
      <c r="F2" s="22" t="s">
        <v>55</v>
      </c>
      <c r="G2" s="25"/>
    </row>
    <row r="3" spans="1:19" ht="25.5" customHeight="1" x14ac:dyDescent="0.3">
      <c r="A3" s="9" t="s">
        <v>1</v>
      </c>
      <c r="B3" s="24" t="s">
        <v>54</v>
      </c>
      <c r="C3" s="24" t="s">
        <v>54</v>
      </c>
      <c r="D3" s="24" t="s">
        <v>54</v>
      </c>
      <c r="E3" s="24" t="s">
        <v>54</v>
      </c>
      <c r="F3" s="24" t="s">
        <v>54</v>
      </c>
      <c r="G3" s="26" t="s">
        <v>53</v>
      </c>
    </row>
    <row r="4" spans="1:19" x14ac:dyDescent="0.3">
      <c r="A4" s="2" t="s">
        <v>68</v>
      </c>
      <c r="B4" s="21" t="s">
        <v>69</v>
      </c>
      <c r="C4" s="21" t="s">
        <v>70</v>
      </c>
      <c r="D4" s="21" t="s">
        <v>71</v>
      </c>
      <c r="E4" s="21" t="s">
        <v>60</v>
      </c>
      <c r="F4" s="21" t="s">
        <v>55</v>
      </c>
    </row>
    <row r="5" spans="1:19" x14ac:dyDescent="0.3">
      <c r="A5" s="2" t="s">
        <v>3</v>
      </c>
      <c r="B5" s="21">
        <v>2975530</v>
      </c>
      <c r="C5" s="21">
        <v>543101</v>
      </c>
      <c r="D5" s="21">
        <v>0</v>
      </c>
      <c r="E5" s="21">
        <v>10638</v>
      </c>
      <c r="F5" s="21">
        <v>71774591</v>
      </c>
      <c r="G5" s="21">
        <f>+SUM(B5:F5)</f>
        <v>75303860</v>
      </c>
      <c r="H5" s="2" t="str">
        <f>+A5</f>
        <v>Alabama</v>
      </c>
      <c r="I5" s="2">
        <f>+B5/1000000</f>
        <v>2.97553</v>
      </c>
      <c r="J5" s="15">
        <f>+I5/S5</f>
        <v>3.9513645117262249E-2</v>
      </c>
      <c r="K5" s="2">
        <f>+C5/1000000</f>
        <v>0.54310099999999994</v>
      </c>
      <c r="L5" s="15">
        <f>+K5/S5</f>
        <v>7.212126974633172E-3</v>
      </c>
      <c r="M5" s="2">
        <f>+D5/1000000</f>
        <v>0</v>
      </c>
      <c r="N5" s="15">
        <f>+M5/S5</f>
        <v>0</v>
      </c>
      <c r="O5" s="2">
        <f>+E5/1000000</f>
        <v>1.0638E-2</v>
      </c>
      <c r="P5" s="15">
        <f>+O5/S5</f>
        <v>1.4126765878933695E-4</v>
      </c>
      <c r="Q5" s="2">
        <f>+F5/1000000</f>
        <v>71.774591000000001</v>
      </c>
      <c r="R5" s="15">
        <f>+Q5/S5</f>
        <v>0.95313296024931526</v>
      </c>
      <c r="S5" s="2">
        <f>+G5/1000000</f>
        <v>75.30386</v>
      </c>
    </row>
    <row r="6" spans="1:19" x14ac:dyDescent="0.3">
      <c r="A6" s="2" t="s">
        <v>52</v>
      </c>
      <c r="B6" s="21">
        <v>4470386</v>
      </c>
      <c r="C6" s="21">
        <v>268000</v>
      </c>
      <c r="D6" s="21">
        <v>0</v>
      </c>
      <c r="E6" s="21">
        <v>991211</v>
      </c>
      <c r="F6" s="21">
        <v>0</v>
      </c>
      <c r="G6" s="21">
        <f t="shared" ref="G6:G47" si="0">+SUM(B6:F6)</f>
        <v>5729597</v>
      </c>
      <c r="H6" s="2" t="str">
        <f t="shared" ref="H6:H59" si="1">+A6</f>
        <v>Alaska</v>
      </c>
      <c r="I6" s="2">
        <f t="shared" ref="I6:I56" si="2">+B6/1000000</f>
        <v>4.4703860000000004</v>
      </c>
      <c r="J6" s="15">
        <f t="shared" ref="J6:J59" si="3">+I6/S6</f>
        <v>0.78022695138942588</v>
      </c>
      <c r="K6" s="2">
        <f t="shared" ref="K6:K59" si="4">+C6/1000000</f>
        <v>0.26800000000000002</v>
      </c>
      <c r="L6" s="15">
        <f t="shared" ref="L6:L59" si="5">+K6/S6</f>
        <v>4.677466844526762E-2</v>
      </c>
      <c r="M6" s="2">
        <f t="shared" ref="M6:M59" si="6">+D6/1000000</f>
        <v>0</v>
      </c>
      <c r="N6" s="15">
        <f t="shared" ref="N6:N59" si="7">+M6/S6</f>
        <v>0</v>
      </c>
      <c r="O6" s="2">
        <f t="shared" ref="O6:O59" si="8">+E6/1000000</f>
        <v>0.99121099999999995</v>
      </c>
      <c r="P6" s="15">
        <f t="shared" ref="P6:P59" si="9">+O6/S6</f>
        <v>0.17299838016530655</v>
      </c>
      <c r="Q6" s="2">
        <f t="shared" ref="Q6:Q59" si="10">+F6/1000000</f>
        <v>0</v>
      </c>
      <c r="R6" s="15">
        <f t="shared" ref="R6:R59" si="11">+Q6/S6</f>
        <v>0</v>
      </c>
      <c r="S6" s="2">
        <f t="shared" ref="S6:S59" si="12">+G6/1000000</f>
        <v>5.7295970000000001</v>
      </c>
    </row>
    <row r="7" spans="1:19" x14ac:dyDescent="0.3">
      <c r="A7" s="2" t="s">
        <v>4</v>
      </c>
      <c r="B7" s="21">
        <v>22158870</v>
      </c>
      <c r="C7" s="21">
        <v>8110</v>
      </c>
      <c r="D7" s="21">
        <v>55580</v>
      </c>
      <c r="E7" s="21">
        <v>345549</v>
      </c>
      <c r="F7" s="21">
        <v>0</v>
      </c>
      <c r="G7" s="21">
        <f t="shared" si="0"/>
        <v>22568109</v>
      </c>
      <c r="H7" s="2" t="str">
        <f t="shared" si="1"/>
        <v>Arizona</v>
      </c>
      <c r="I7" s="2">
        <f t="shared" si="2"/>
        <v>22.15887</v>
      </c>
      <c r="J7" s="15">
        <f t="shared" si="3"/>
        <v>0.98186649133961557</v>
      </c>
      <c r="K7" s="2">
        <f t="shared" si="4"/>
        <v>8.1099999999999992E-3</v>
      </c>
      <c r="L7" s="15">
        <f t="shared" si="5"/>
        <v>3.5935664791409859E-4</v>
      </c>
      <c r="M7" s="2">
        <f t="shared" si="6"/>
        <v>5.5579999999999997E-2</v>
      </c>
      <c r="N7" s="15">
        <f t="shared" si="7"/>
        <v>2.4627672615370653E-3</v>
      </c>
      <c r="O7" s="2">
        <f t="shared" si="8"/>
        <v>0.345549</v>
      </c>
      <c r="P7" s="15">
        <f t="shared" si="9"/>
        <v>1.5311384750933275E-2</v>
      </c>
      <c r="Q7" s="2">
        <f t="shared" si="10"/>
        <v>0</v>
      </c>
      <c r="R7" s="15">
        <f t="shared" si="11"/>
        <v>0</v>
      </c>
      <c r="S7" s="2">
        <f t="shared" si="12"/>
        <v>22.568109</v>
      </c>
    </row>
    <row r="8" spans="1:19" x14ac:dyDescent="0.3">
      <c r="A8" s="2" t="s">
        <v>5</v>
      </c>
      <c r="B8" s="21">
        <v>8421000</v>
      </c>
      <c r="C8" s="21">
        <v>567992</v>
      </c>
      <c r="D8" s="21">
        <v>0</v>
      </c>
      <c r="E8" s="21">
        <v>0</v>
      </c>
      <c r="F8" s="21">
        <v>173678</v>
      </c>
      <c r="G8" s="21">
        <f t="shared" si="0"/>
        <v>9162670</v>
      </c>
      <c r="H8" s="2" t="str">
        <f t="shared" si="1"/>
        <v>Arkansas</v>
      </c>
      <c r="I8" s="2">
        <f t="shared" si="2"/>
        <v>8.4209999999999994</v>
      </c>
      <c r="J8" s="15">
        <f t="shared" si="3"/>
        <v>0.91905525354509099</v>
      </c>
      <c r="K8" s="2">
        <f t="shared" si="4"/>
        <v>0.56799200000000005</v>
      </c>
      <c r="L8" s="15">
        <f t="shared" si="5"/>
        <v>6.1989791185320442E-2</v>
      </c>
      <c r="M8" s="2">
        <f t="shared" si="6"/>
        <v>0</v>
      </c>
      <c r="N8" s="15">
        <f t="shared" si="7"/>
        <v>0</v>
      </c>
      <c r="O8" s="2">
        <f t="shared" si="8"/>
        <v>0</v>
      </c>
      <c r="P8" s="15">
        <f t="shared" si="9"/>
        <v>0</v>
      </c>
      <c r="Q8" s="2">
        <f t="shared" si="10"/>
        <v>0.173678</v>
      </c>
      <c r="R8" s="15">
        <f t="shared" si="11"/>
        <v>1.8954955269588448E-2</v>
      </c>
      <c r="S8" s="2">
        <f t="shared" si="12"/>
        <v>9.1626700000000003</v>
      </c>
    </row>
    <row r="9" spans="1:19" x14ac:dyDescent="0.3">
      <c r="A9" s="2" t="s">
        <v>6</v>
      </c>
      <c r="B9" s="21">
        <v>1768078180</v>
      </c>
      <c r="C9" s="21">
        <v>227502180</v>
      </c>
      <c r="D9" s="21">
        <v>0</v>
      </c>
      <c r="E9" s="21">
        <v>23303604</v>
      </c>
      <c r="F9" s="21">
        <v>0</v>
      </c>
      <c r="G9" s="21">
        <f t="shared" si="0"/>
        <v>2018883964</v>
      </c>
      <c r="H9" s="2" t="str">
        <f t="shared" si="1"/>
        <v>California</v>
      </c>
      <c r="I9" s="2">
        <f t="shared" si="2"/>
        <v>1768.07818</v>
      </c>
      <c r="J9" s="15">
        <f t="shared" si="3"/>
        <v>0.87577008462483374</v>
      </c>
      <c r="K9" s="2">
        <f t="shared" si="4"/>
        <v>227.50218000000001</v>
      </c>
      <c r="L9" s="15">
        <f t="shared" si="5"/>
        <v>0.11268710042614416</v>
      </c>
      <c r="M9" s="2">
        <f t="shared" si="6"/>
        <v>0</v>
      </c>
      <c r="N9" s="15">
        <f t="shared" si="7"/>
        <v>0</v>
      </c>
      <c r="O9" s="2">
        <f t="shared" si="8"/>
        <v>23.303604</v>
      </c>
      <c r="P9" s="15">
        <f t="shared" si="9"/>
        <v>1.1542814949022004E-2</v>
      </c>
      <c r="Q9" s="2">
        <f t="shared" si="10"/>
        <v>0</v>
      </c>
      <c r="R9" s="15">
        <f t="shared" si="11"/>
        <v>0</v>
      </c>
      <c r="S9" s="2">
        <f t="shared" si="12"/>
        <v>2018.8839640000001</v>
      </c>
    </row>
    <row r="10" spans="1:19" x14ac:dyDescent="0.3">
      <c r="A10" s="2" t="s">
        <v>50</v>
      </c>
      <c r="B10" s="21">
        <v>117052393</v>
      </c>
      <c r="C10" s="21">
        <v>5931476</v>
      </c>
      <c r="D10" s="21">
        <v>0</v>
      </c>
      <c r="E10" s="21">
        <v>1546153</v>
      </c>
      <c r="F10" s="21">
        <v>0</v>
      </c>
      <c r="G10" s="21">
        <f t="shared" si="0"/>
        <v>124530022</v>
      </c>
      <c r="H10" s="2" t="str">
        <f t="shared" si="1"/>
        <v>Colorado</v>
      </c>
      <c r="I10" s="2">
        <f t="shared" si="2"/>
        <v>117.052393</v>
      </c>
      <c r="J10" s="15">
        <f t="shared" si="3"/>
        <v>0.93995320261005011</v>
      </c>
      <c r="K10" s="2">
        <f t="shared" si="4"/>
        <v>5.931476</v>
      </c>
      <c r="L10" s="15">
        <f t="shared" si="5"/>
        <v>4.7630891770018315E-2</v>
      </c>
      <c r="M10" s="2">
        <f t="shared" si="6"/>
        <v>0</v>
      </c>
      <c r="N10" s="15">
        <f t="shared" si="7"/>
        <v>0</v>
      </c>
      <c r="O10" s="2">
        <f t="shared" si="8"/>
        <v>1.5461530000000001</v>
      </c>
      <c r="P10" s="15">
        <f t="shared" si="9"/>
        <v>1.2415905619931554E-2</v>
      </c>
      <c r="Q10" s="2">
        <f t="shared" si="10"/>
        <v>0</v>
      </c>
      <c r="R10" s="15">
        <f t="shared" si="11"/>
        <v>0</v>
      </c>
      <c r="S10" s="2">
        <f t="shared" si="12"/>
        <v>124.530022</v>
      </c>
    </row>
    <row r="11" spans="1:19" x14ac:dyDescent="0.3">
      <c r="A11" s="2" t="s">
        <v>7</v>
      </c>
      <c r="B11" s="21">
        <v>29730452</v>
      </c>
      <c r="C11" s="21">
        <v>5769242</v>
      </c>
      <c r="D11" s="21">
        <v>0</v>
      </c>
      <c r="E11" s="21">
        <v>0</v>
      </c>
      <c r="F11" s="21">
        <v>10</v>
      </c>
      <c r="G11" s="21">
        <f t="shared" si="0"/>
        <v>35499704</v>
      </c>
      <c r="H11" s="2" t="str">
        <f t="shared" si="1"/>
        <v>Connecticut</v>
      </c>
      <c r="I11" s="2">
        <f t="shared" si="2"/>
        <v>29.730452</v>
      </c>
      <c r="J11" s="15">
        <f t="shared" si="3"/>
        <v>0.83748450409614683</v>
      </c>
      <c r="K11" s="2">
        <f t="shared" si="4"/>
        <v>5.7692420000000002</v>
      </c>
      <c r="L11" s="15">
        <f t="shared" si="5"/>
        <v>0.16251521421136356</v>
      </c>
      <c r="M11" s="2">
        <f t="shared" si="6"/>
        <v>0</v>
      </c>
      <c r="N11" s="15">
        <f t="shared" si="7"/>
        <v>0</v>
      </c>
      <c r="O11" s="2">
        <f t="shared" si="8"/>
        <v>0</v>
      </c>
      <c r="P11" s="15">
        <f t="shared" si="9"/>
        <v>0</v>
      </c>
      <c r="Q11" s="2">
        <f t="shared" si="10"/>
        <v>1.0000000000000001E-5</v>
      </c>
      <c r="R11" s="15">
        <f t="shared" si="11"/>
        <v>2.8169248960498376E-7</v>
      </c>
      <c r="S11" s="2">
        <f t="shared" si="12"/>
        <v>35.499704000000001</v>
      </c>
    </row>
    <row r="12" spans="1:19" x14ac:dyDescent="0.3">
      <c r="A12" s="2" t="s">
        <v>8</v>
      </c>
      <c r="B12" s="21">
        <v>13193950</v>
      </c>
      <c r="C12" s="21">
        <v>279150</v>
      </c>
      <c r="D12" s="21">
        <v>276850</v>
      </c>
      <c r="E12" s="21">
        <v>0</v>
      </c>
      <c r="F12" s="21">
        <v>0</v>
      </c>
      <c r="G12" s="21">
        <f t="shared" si="0"/>
        <v>13749950</v>
      </c>
      <c r="H12" s="2" t="str">
        <f t="shared" si="1"/>
        <v>Delaware</v>
      </c>
      <c r="I12" s="2">
        <f t="shared" si="2"/>
        <v>13.193949999999999</v>
      </c>
      <c r="J12" s="15">
        <f t="shared" si="3"/>
        <v>0.95956348932177926</v>
      </c>
      <c r="K12" s="2">
        <f t="shared" si="4"/>
        <v>0.27915000000000001</v>
      </c>
      <c r="L12" s="15">
        <f t="shared" si="5"/>
        <v>2.0301892006880026E-2</v>
      </c>
      <c r="M12" s="2">
        <f t="shared" si="6"/>
        <v>0.27684999999999998</v>
      </c>
      <c r="N12" s="15">
        <f t="shared" si="7"/>
        <v>2.0134618671340622E-2</v>
      </c>
      <c r="O12" s="2">
        <f t="shared" si="8"/>
        <v>0</v>
      </c>
      <c r="P12" s="15">
        <f t="shared" si="9"/>
        <v>0</v>
      </c>
      <c r="Q12" s="2">
        <f t="shared" si="10"/>
        <v>0</v>
      </c>
      <c r="R12" s="15">
        <f t="shared" si="11"/>
        <v>0</v>
      </c>
      <c r="S12" s="2">
        <f t="shared" si="12"/>
        <v>13.74995</v>
      </c>
    </row>
    <row r="13" spans="1:19" x14ac:dyDescent="0.3">
      <c r="A13" s="2" t="s">
        <v>9</v>
      </c>
      <c r="B13" s="21">
        <v>131814164</v>
      </c>
      <c r="C13" s="21">
        <v>21968527</v>
      </c>
      <c r="D13" s="21">
        <v>0</v>
      </c>
      <c r="E13" s="21">
        <v>6208325</v>
      </c>
      <c r="F13" s="21">
        <v>7000000</v>
      </c>
      <c r="G13" s="21">
        <f t="shared" si="0"/>
        <v>166991016</v>
      </c>
      <c r="H13" s="2" t="str">
        <f t="shared" si="1"/>
        <v>Florida</v>
      </c>
      <c r="I13" s="2">
        <f t="shared" si="2"/>
        <v>131.81416400000001</v>
      </c>
      <c r="J13" s="15">
        <f t="shared" si="3"/>
        <v>0.78934883538884515</v>
      </c>
      <c r="K13" s="2">
        <f t="shared" si="4"/>
        <v>21.968527000000002</v>
      </c>
      <c r="L13" s="15">
        <f t="shared" si="5"/>
        <v>0.13155514306230703</v>
      </c>
      <c r="M13" s="2">
        <f t="shared" si="6"/>
        <v>0</v>
      </c>
      <c r="N13" s="15">
        <f t="shared" si="7"/>
        <v>0</v>
      </c>
      <c r="O13" s="2">
        <f t="shared" si="8"/>
        <v>6.2083250000000003</v>
      </c>
      <c r="P13" s="15">
        <f t="shared" si="9"/>
        <v>3.7177598823639711E-2</v>
      </c>
      <c r="Q13" s="2">
        <f t="shared" si="10"/>
        <v>7</v>
      </c>
      <c r="R13" s="15">
        <f t="shared" si="11"/>
        <v>4.1918422725208161E-2</v>
      </c>
      <c r="S13" s="2">
        <f t="shared" si="12"/>
        <v>166.991016</v>
      </c>
    </row>
    <row r="14" spans="1:19" x14ac:dyDescent="0.3">
      <c r="A14" s="2" t="s">
        <v>10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f t="shared" si="0"/>
        <v>0</v>
      </c>
      <c r="H14" s="2" t="str">
        <f t="shared" si="1"/>
        <v>Georgia</v>
      </c>
      <c r="I14" s="2">
        <f t="shared" si="2"/>
        <v>0</v>
      </c>
      <c r="J14" s="15">
        <v>0</v>
      </c>
      <c r="K14" s="2">
        <f t="shared" si="4"/>
        <v>0</v>
      </c>
      <c r="L14" s="15">
        <v>0</v>
      </c>
      <c r="M14" s="2">
        <f t="shared" si="6"/>
        <v>0</v>
      </c>
      <c r="N14" s="15">
        <v>0</v>
      </c>
      <c r="O14" s="2">
        <f t="shared" si="8"/>
        <v>0</v>
      </c>
      <c r="P14" s="15">
        <v>0</v>
      </c>
      <c r="Q14" s="2">
        <f t="shared" si="10"/>
        <v>0</v>
      </c>
      <c r="R14" s="15">
        <v>0</v>
      </c>
      <c r="S14" s="2">
        <f t="shared" si="12"/>
        <v>0</v>
      </c>
    </row>
    <row r="15" spans="1:19" x14ac:dyDescent="0.3">
      <c r="A15" s="2" t="s">
        <v>11</v>
      </c>
      <c r="B15" s="21">
        <v>3284989</v>
      </c>
      <c r="C15" s="21">
        <v>0</v>
      </c>
      <c r="D15" s="21">
        <v>0</v>
      </c>
      <c r="E15" s="21">
        <v>0</v>
      </c>
      <c r="F15" s="21">
        <v>0</v>
      </c>
      <c r="G15" s="21">
        <f t="shared" si="0"/>
        <v>3284989</v>
      </c>
      <c r="H15" s="2" t="str">
        <f t="shared" si="1"/>
        <v>Hawaii</v>
      </c>
      <c r="I15" s="2">
        <f t="shared" si="2"/>
        <v>3.2849889999999999</v>
      </c>
      <c r="J15" s="15">
        <f t="shared" si="3"/>
        <v>1</v>
      </c>
      <c r="K15" s="2">
        <f t="shared" si="4"/>
        <v>0</v>
      </c>
      <c r="L15" s="15">
        <f t="shared" si="5"/>
        <v>0</v>
      </c>
      <c r="M15" s="2">
        <f t="shared" si="6"/>
        <v>0</v>
      </c>
      <c r="N15" s="15">
        <f t="shared" si="7"/>
        <v>0</v>
      </c>
      <c r="O15" s="2">
        <f t="shared" si="8"/>
        <v>0</v>
      </c>
      <c r="P15" s="15">
        <f t="shared" si="9"/>
        <v>0</v>
      </c>
      <c r="Q15" s="2">
        <f t="shared" si="10"/>
        <v>0</v>
      </c>
      <c r="R15" s="15">
        <f t="shared" si="11"/>
        <v>0</v>
      </c>
      <c r="S15" s="2">
        <f t="shared" si="12"/>
        <v>3.2849889999999999</v>
      </c>
    </row>
    <row r="16" spans="1:19" x14ac:dyDescent="0.3">
      <c r="A16" s="2" t="s">
        <v>12</v>
      </c>
      <c r="B16" s="21">
        <v>8793981</v>
      </c>
      <c r="C16" s="21">
        <v>1125568</v>
      </c>
      <c r="D16" s="21">
        <v>0</v>
      </c>
      <c r="E16" s="21">
        <v>0</v>
      </c>
      <c r="F16" s="21">
        <v>0</v>
      </c>
      <c r="G16" s="21">
        <f t="shared" si="0"/>
        <v>9919549</v>
      </c>
      <c r="H16" s="2" t="str">
        <f t="shared" si="1"/>
        <v>Idaho</v>
      </c>
      <c r="I16" s="2">
        <f t="shared" si="2"/>
        <v>8.7939810000000005</v>
      </c>
      <c r="J16" s="15">
        <f t="shared" si="3"/>
        <v>0.88653032511861185</v>
      </c>
      <c r="K16" s="2">
        <f t="shared" si="4"/>
        <v>1.1255679999999999</v>
      </c>
      <c r="L16" s="15">
        <f t="shared" si="5"/>
        <v>0.11346967488138825</v>
      </c>
      <c r="M16" s="2">
        <f t="shared" si="6"/>
        <v>0</v>
      </c>
      <c r="N16" s="15">
        <f t="shared" si="7"/>
        <v>0</v>
      </c>
      <c r="O16" s="2">
        <f t="shared" si="8"/>
        <v>0</v>
      </c>
      <c r="P16" s="15">
        <f t="shared" si="9"/>
        <v>0</v>
      </c>
      <c r="Q16" s="2">
        <f t="shared" si="10"/>
        <v>0</v>
      </c>
      <c r="R16" s="15">
        <f t="shared" si="11"/>
        <v>0</v>
      </c>
      <c r="S16" s="2">
        <f t="shared" si="12"/>
        <v>9.9195489999999999</v>
      </c>
    </row>
    <row r="17" spans="1:19" x14ac:dyDescent="0.3">
      <c r="A17" s="2" t="s">
        <v>13</v>
      </c>
      <c r="B17" s="21">
        <v>190205801</v>
      </c>
      <c r="C17" s="21">
        <v>145227919</v>
      </c>
      <c r="D17" s="21">
        <v>29600</v>
      </c>
      <c r="E17" s="21">
        <v>11069746</v>
      </c>
      <c r="F17" s="21">
        <v>0</v>
      </c>
      <c r="G17" s="21">
        <f t="shared" si="0"/>
        <v>346533066</v>
      </c>
      <c r="H17" s="2" t="str">
        <f t="shared" si="1"/>
        <v>Illinois</v>
      </c>
      <c r="I17" s="2">
        <f t="shared" si="2"/>
        <v>190.20580100000001</v>
      </c>
      <c r="J17" s="15">
        <f t="shared" si="3"/>
        <v>0.54888211158469935</v>
      </c>
      <c r="K17" s="2">
        <f t="shared" si="4"/>
        <v>145.22791900000001</v>
      </c>
      <c r="L17" s="15">
        <f t="shared" si="5"/>
        <v>0.41908820037392913</v>
      </c>
      <c r="M17" s="2">
        <f t="shared" si="6"/>
        <v>2.9600000000000001E-2</v>
      </c>
      <c r="N17" s="15">
        <f t="shared" si="7"/>
        <v>8.5417534152426309E-5</v>
      </c>
      <c r="O17" s="2">
        <f t="shared" si="8"/>
        <v>11.069746</v>
      </c>
      <c r="P17" s="15">
        <f t="shared" si="9"/>
        <v>3.1944270507219069E-2</v>
      </c>
      <c r="Q17" s="2">
        <f t="shared" si="10"/>
        <v>0</v>
      </c>
      <c r="R17" s="15">
        <f t="shared" si="11"/>
        <v>0</v>
      </c>
      <c r="S17" s="2">
        <f t="shared" si="12"/>
        <v>346.53306600000002</v>
      </c>
    </row>
    <row r="18" spans="1:19" x14ac:dyDescent="0.3">
      <c r="A18" s="2" t="s">
        <v>14</v>
      </c>
      <c r="B18" s="21">
        <v>219257229</v>
      </c>
      <c r="C18" s="21">
        <v>74086069</v>
      </c>
      <c r="D18" s="21">
        <v>68451</v>
      </c>
      <c r="E18" s="21">
        <v>4511250</v>
      </c>
      <c r="F18" s="21">
        <v>0</v>
      </c>
      <c r="G18" s="21">
        <f t="shared" si="0"/>
        <v>297922999</v>
      </c>
      <c r="H18" s="2" t="str">
        <f t="shared" si="1"/>
        <v>Indiana</v>
      </c>
      <c r="I18" s="2">
        <f t="shared" si="2"/>
        <v>219.257229</v>
      </c>
      <c r="J18" s="15">
        <f t="shared" si="3"/>
        <v>0.735952678161648</v>
      </c>
      <c r="K18" s="2">
        <f t="shared" si="4"/>
        <v>74.086068999999995</v>
      </c>
      <c r="L18" s="15">
        <f t="shared" si="5"/>
        <v>0.248675225641106</v>
      </c>
      <c r="M18" s="2">
        <f t="shared" si="6"/>
        <v>6.8450999999999998E-2</v>
      </c>
      <c r="N18" s="15">
        <f t="shared" si="7"/>
        <v>2.2976071075331782E-4</v>
      </c>
      <c r="O18" s="2">
        <f t="shared" si="8"/>
        <v>4.5112500000000004</v>
      </c>
      <c r="P18" s="15">
        <f t="shared" si="9"/>
        <v>1.5142335486492603E-2</v>
      </c>
      <c r="Q18" s="2">
        <f t="shared" si="10"/>
        <v>0</v>
      </c>
      <c r="R18" s="15">
        <f t="shared" si="11"/>
        <v>0</v>
      </c>
      <c r="S18" s="2">
        <f t="shared" si="12"/>
        <v>297.922999</v>
      </c>
    </row>
    <row r="19" spans="1:19" x14ac:dyDescent="0.3">
      <c r="A19" s="2" t="s">
        <v>15</v>
      </c>
      <c r="B19" s="21">
        <v>9956550</v>
      </c>
      <c r="C19" s="21">
        <v>49211482</v>
      </c>
      <c r="D19" s="21">
        <v>0</v>
      </c>
      <c r="E19" s="21">
        <v>2007629</v>
      </c>
      <c r="F19" s="21">
        <v>0</v>
      </c>
      <c r="G19" s="21">
        <f t="shared" si="0"/>
        <v>61175661</v>
      </c>
      <c r="H19" s="2" t="str">
        <f t="shared" si="1"/>
        <v>Iowa</v>
      </c>
      <c r="I19" s="2">
        <f t="shared" si="2"/>
        <v>9.95655</v>
      </c>
      <c r="J19" s="15">
        <f t="shared" si="3"/>
        <v>0.16275345189976778</v>
      </c>
      <c r="K19" s="2">
        <f t="shared" si="4"/>
        <v>49.211481999999997</v>
      </c>
      <c r="L19" s="15">
        <f t="shared" si="5"/>
        <v>0.80442910130550116</v>
      </c>
      <c r="M19" s="2">
        <f t="shared" si="6"/>
        <v>0</v>
      </c>
      <c r="N19" s="15">
        <f t="shared" si="7"/>
        <v>0</v>
      </c>
      <c r="O19" s="2">
        <f t="shared" si="8"/>
        <v>2.0076290000000001</v>
      </c>
      <c r="P19" s="15">
        <f t="shared" si="9"/>
        <v>3.2817446794730996E-2</v>
      </c>
      <c r="Q19" s="2">
        <f t="shared" si="10"/>
        <v>0</v>
      </c>
      <c r="R19" s="15">
        <f t="shared" si="11"/>
        <v>0</v>
      </c>
      <c r="S19" s="2">
        <f t="shared" si="12"/>
        <v>61.175660999999998</v>
      </c>
    </row>
    <row r="20" spans="1:19" x14ac:dyDescent="0.3">
      <c r="A20" s="2" t="s">
        <v>16</v>
      </c>
      <c r="B20" s="21">
        <v>8857940</v>
      </c>
      <c r="C20" s="21">
        <v>8392706</v>
      </c>
      <c r="D20" s="21">
        <v>0</v>
      </c>
      <c r="E20" s="21">
        <v>0</v>
      </c>
      <c r="F20" s="21">
        <v>0</v>
      </c>
      <c r="G20" s="21">
        <f t="shared" si="0"/>
        <v>17250646</v>
      </c>
      <c r="H20" s="2" t="str">
        <f t="shared" si="1"/>
        <v>Kansas</v>
      </c>
      <c r="I20" s="2">
        <f t="shared" si="2"/>
        <v>8.8579399999999993</v>
      </c>
      <c r="J20" s="15">
        <f t="shared" si="3"/>
        <v>0.51348453849206577</v>
      </c>
      <c r="K20" s="2">
        <f t="shared" si="4"/>
        <v>8.3927060000000004</v>
      </c>
      <c r="L20" s="15">
        <f t="shared" si="5"/>
        <v>0.48651546150793429</v>
      </c>
      <c r="M20" s="2">
        <f t="shared" si="6"/>
        <v>0</v>
      </c>
      <c r="N20" s="15">
        <f t="shared" si="7"/>
        <v>0</v>
      </c>
      <c r="O20" s="2">
        <f t="shared" si="8"/>
        <v>0</v>
      </c>
      <c r="P20" s="15">
        <f t="shared" si="9"/>
        <v>0</v>
      </c>
      <c r="Q20" s="2">
        <f t="shared" si="10"/>
        <v>0</v>
      </c>
      <c r="R20" s="15">
        <f t="shared" si="11"/>
        <v>0</v>
      </c>
      <c r="S20" s="2">
        <f t="shared" si="12"/>
        <v>17.250646</v>
      </c>
    </row>
    <row r="21" spans="1:19" x14ac:dyDescent="0.3">
      <c r="A21" s="2" t="s">
        <v>17</v>
      </c>
      <c r="B21" s="21">
        <v>56224227</v>
      </c>
      <c r="C21" s="21">
        <v>37954035</v>
      </c>
      <c r="D21" s="21">
        <v>0</v>
      </c>
      <c r="E21" s="21">
        <v>4576350</v>
      </c>
      <c r="F21" s="21">
        <v>0</v>
      </c>
      <c r="G21" s="21">
        <f t="shared" si="0"/>
        <v>98754612</v>
      </c>
      <c r="H21" s="2" t="str">
        <f t="shared" si="1"/>
        <v>Kentucky</v>
      </c>
      <c r="I21" s="2">
        <f t="shared" si="2"/>
        <v>56.224226999999999</v>
      </c>
      <c r="J21" s="15">
        <f t="shared" si="3"/>
        <v>0.56933267076174632</v>
      </c>
      <c r="K21" s="2">
        <f t="shared" si="4"/>
        <v>37.954034999999998</v>
      </c>
      <c r="L21" s="15">
        <f t="shared" si="5"/>
        <v>0.38432670871108277</v>
      </c>
      <c r="M21" s="2">
        <f t="shared" si="6"/>
        <v>0</v>
      </c>
      <c r="N21" s="15">
        <f t="shared" si="7"/>
        <v>0</v>
      </c>
      <c r="O21" s="2">
        <f t="shared" si="8"/>
        <v>4.5763499999999997</v>
      </c>
      <c r="P21" s="15">
        <f t="shared" si="9"/>
        <v>4.6340620527170924E-2</v>
      </c>
      <c r="Q21" s="2">
        <f t="shared" si="10"/>
        <v>0</v>
      </c>
      <c r="R21" s="15">
        <f t="shared" si="11"/>
        <v>0</v>
      </c>
      <c r="S21" s="2">
        <f t="shared" si="12"/>
        <v>98.754611999999995</v>
      </c>
    </row>
    <row r="22" spans="1:19" x14ac:dyDescent="0.3">
      <c r="A22" s="2" t="s">
        <v>18</v>
      </c>
      <c r="B22" s="21">
        <v>24086491</v>
      </c>
      <c r="C22" s="21">
        <v>2314777</v>
      </c>
      <c r="D22" s="21">
        <v>0</v>
      </c>
      <c r="E22" s="21">
        <v>0</v>
      </c>
      <c r="F22" s="21">
        <v>0</v>
      </c>
      <c r="G22" s="21">
        <f t="shared" si="0"/>
        <v>26401268</v>
      </c>
      <c r="H22" s="2" t="str">
        <f t="shared" si="1"/>
        <v>Louisiana</v>
      </c>
      <c r="I22" s="2">
        <f t="shared" si="2"/>
        <v>24.086490999999999</v>
      </c>
      <c r="J22" s="15">
        <f t="shared" si="3"/>
        <v>0.91232326417049348</v>
      </c>
      <c r="K22" s="2">
        <f t="shared" si="4"/>
        <v>2.3147769999999999</v>
      </c>
      <c r="L22" s="15">
        <f t="shared" si="5"/>
        <v>8.7676735829506358E-2</v>
      </c>
      <c r="M22" s="2">
        <f t="shared" si="6"/>
        <v>0</v>
      </c>
      <c r="N22" s="15">
        <f t="shared" si="7"/>
        <v>0</v>
      </c>
      <c r="O22" s="2">
        <f t="shared" si="8"/>
        <v>0</v>
      </c>
      <c r="P22" s="15">
        <f t="shared" si="9"/>
        <v>0</v>
      </c>
      <c r="Q22" s="2">
        <f t="shared" si="10"/>
        <v>0</v>
      </c>
      <c r="R22" s="15">
        <f t="shared" si="11"/>
        <v>0</v>
      </c>
      <c r="S22" s="2">
        <f t="shared" si="12"/>
        <v>26.401268000000002</v>
      </c>
    </row>
    <row r="23" spans="1:19" x14ac:dyDescent="0.3">
      <c r="A23" s="2" t="s">
        <v>19</v>
      </c>
      <c r="B23" s="21">
        <v>14776391</v>
      </c>
      <c r="C23" s="21">
        <v>3710291</v>
      </c>
      <c r="D23" s="21">
        <v>51196</v>
      </c>
      <c r="E23" s="21">
        <v>0</v>
      </c>
      <c r="F23" s="21">
        <v>0</v>
      </c>
      <c r="G23" s="21">
        <f t="shared" si="0"/>
        <v>18537878</v>
      </c>
      <c r="H23" s="2" t="str">
        <f t="shared" si="1"/>
        <v>Maine</v>
      </c>
      <c r="I23" s="2">
        <f t="shared" si="2"/>
        <v>14.776391</v>
      </c>
      <c r="J23" s="15">
        <f t="shared" si="3"/>
        <v>0.79709182464141803</v>
      </c>
      <c r="K23" s="2">
        <f t="shared" si="4"/>
        <v>3.7102909999999998</v>
      </c>
      <c r="L23" s="15">
        <f t="shared" si="5"/>
        <v>0.20014647846965009</v>
      </c>
      <c r="M23" s="2">
        <f t="shared" si="6"/>
        <v>5.1195999999999998E-2</v>
      </c>
      <c r="N23" s="15">
        <f t="shared" si="7"/>
        <v>2.7616968889319477E-3</v>
      </c>
      <c r="O23" s="2">
        <f t="shared" si="8"/>
        <v>0</v>
      </c>
      <c r="P23" s="15">
        <f t="shared" si="9"/>
        <v>0</v>
      </c>
      <c r="Q23" s="2">
        <f t="shared" si="10"/>
        <v>0</v>
      </c>
      <c r="R23" s="15">
        <f t="shared" si="11"/>
        <v>0</v>
      </c>
      <c r="S23" s="2">
        <f t="shared" si="12"/>
        <v>18.537877999999999</v>
      </c>
    </row>
    <row r="24" spans="1:19" x14ac:dyDescent="0.3">
      <c r="A24" s="2" t="s">
        <v>20</v>
      </c>
      <c r="B24" s="21">
        <v>72481008</v>
      </c>
      <c r="C24" s="21">
        <v>16805815</v>
      </c>
      <c r="D24" s="21">
        <v>253915</v>
      </c>
      <c r="E24" s="21">
        <v>55647</v>
      </c>
      <c r="F24" s="21">
        <v>7067686</v>
      </c>
      <c r="G24" s="21">
        <f t="shared" si="0"/>
        <v>96664071</v>
      </c>
      <c r="H24" s="2" t="str">
        <f t="shared" si="1"/>
        <v>Maryland</v>
      </c>
      <c r="I24" s="2">
        <f t="shared" si="2"/>
        <v>72.481008000000003</v>
      </c>
      <c r="J24" s="15">
        <f t="shared" si="3"/>
        <v>0.74982366509268994</v>
      </c>
      <c r="K24" s="2">
        <f t="shared" si="4"/>
        <v>16.805814999999999</v>
      </c>
      <c r="L24" s="15">
        <f t="shared" si="5"/>
        <v>0.17385792700578478</v>
      </c>
      <c r="M24" s="2">
        <f t="shared" si="6"/>
        <v>0.253915</v>
      </c>
      <c r="N24" s="15">
        <f t="shared" si="7"/>
        <v>2.6267774300546476E-3</v>
      </c>
      <c r="O24" s="2">
        <f t="shared" si="8"/>
        <v>5.5647000000000002E-2</v>
      </c>
      <c r="P24" s="15">
        <f t="shared" si="9"/>
        <v>5.7567407853120528E-4</v>
      </c>
      <c r="Q24" s="2">
        <f t="shared" si="10"/>
        <v>7.0676860000000001</v>
      </c>
      <c r="R24" s="15">
        <f t="shared" si="11"/>
        <v>7.3115956392939413E-2</v>
      </c>
      <c r="S24" s="2">
        <f t="shared" si="12"/>
        <v>96.664071000000007</v>
      </c>
    </row>
    <row r="25" spans="1:19" x14ac:dyDescent="0.3">
      <c r="A25" s="2" t="s">
        <v>21</v>
      </c>
      <c r="B25" s="21">
        <v>58662099</v>
      </c>
      <c r="C25" s="21">
        <v>31207989</v>
      </c>
      <c r="D25" s="21">
        <v>907090</v>
      </c>
      <c r="E25" s="21">
        <v>222779</v>
      </c>
      <c r="F25" s="21">
        <v>0</v>
      </c>
      <c r="G25" s="21">
        <f t="shared" si="0"/>
        <v>90999957</v>
      </c>
      <c r="H25" s="2" t="str">
        <f t="shared" si="1"/>
        <v>Massachusetts</v>
      </c>
      <c r="I25" s="2">
        <f t="shared" si="2"/>
        <v>58.662098999999998</v>
      </c>
      <c r="J25" s="15">
        <f t="shared" si="3"/>
        <v>0.64463875515897218</v>
      </c>
      <c r="K25" s="2">
        <f t="shared" si="4"/>
        <v>31.207989000000001</v>
      </c>
      <c r="L25" s="15">
        <f t="shared" si="5"/>
        <v>0.34294509611691359</v>
      </c>
      <c r="M25" s="2">
        <f t="shared" si="6"/>
        <v>0.90708999999999995</v>
      </c>
      <c r="N25" s="15">
        <f t="shared" si="7"/>
        <v>9.9680266881884347E-3</v>
      </c>
      <c r="O25" s="2">
        <f t="shared" si="8"/>
        <v>0.222779</v>
      </c>
      <c r="P25" s="15">
        <f t="shared" si="9"/>
        <v>2.4481220359257976E-3</v>
      </c>
      <c r="Q25" s="2">
        <f t="shared" si="10"/>
        <v>0</v>
      </c>
      <c r="R25" s="15">
        <f t="shared" si="11"/>
        <v>0</v>
      </c>
      <c r="S25" s="2">
        <f t="shared" si="12"/>
        <v>90.999956999999995</v>
      </c>
    </row>
    <row r="26" spans="1:19" x14ac:dyDescent="0.3">
      <c r="A26" s="2" t="s">
        <v>22</v>
      </c>
      <c r="B26" s="21">
        <v>67448433</v>
      </c>
      <c r="C26" s="21">
        <v>39795615</v>
      </c>
      <c r="D26" s="21">
        <v>0</v>
      </c>
      <c r="E26" s="21">
        <v>0</v>
      </c>
      <c r="F26" s="21">
        <v>0</v>
      </c>
      <c r="G26" s="21">
        <f t="shared" si="0"/>
        <v>107244048</v>
      </c>
      <c r="H26" s="2" t="str">
        <f t="shared" si="1"/>
        <v>Michigan</v>
      </c>
      <c r="I26" s="2">
        <f t="shared" si="2"/>
        <v>67.448432999999994</v>
      </c>
      <c r="J26" s="15">
        <f t="shared" si="3"/>
        <v>0.62892472130481303</v>
      </c>
      <c r="K26" s="2">
        <f t="shared" si="4"/>
        <v>39.795614999999998</v>
      </c>
      <c r="L26" s="15">
        <f t="shared" si="5"/>
        <v>0.37107527869518686</v>
      </c>
      <c r="M26" s="2">
        <f t="shared" si="6"/>
        <v>0</v>
      </c>
      <c r="N26" s="15">
        <f t="shared" si="7"/>
        <v>0</v>
      </c>
      <c r="O26" s="2">
        <f t="shared" si="8"/>
        <v>0</v>
      </c>
      <c r="P26" s="15">
        <f t="shared" si="9"/>
        <v>0</v>
      </c>
      <c r="Q26" s="2">
        <f t="shared" si="10"/>
        <v>0</v>
      </c>
      <c r="R26" s="15">
        <f t="shared" si="11"/>
        <v>0</v>
      </c>
      <c r="S26" s="2">
        <f t="shared" si="12"/>
        <v>107.24404800000001</v>
      </c>
    </row>
    <row r="27" spans="1:19" x14ac:dyDescent="0.3">
      <c r="A27" s="2" t="s">
        <v>23</v>
      </c>
      <c r="B27" s="21">
        <v>126871490</v>
      </c>
      <c r="C27" s="21">
        <v>60220479</v>
      </c>
      <c r="D27" s="21">
        <v>0</v>
      </c>
      <c r="E27" s="21">
        <v>7484986</v>
      </c>
      <c r="F27" s="21">
        <v>0</v>
      </c>
      <c r="G27" s="21">
        <f t="shared" si="0"/>
        <v>194576955</v>
      </c>
      <c r="H27" s="2" t="str">
        <f t="shared" si="1"/>
        <v>Minnesota</v>
      </c>
      <c r="I27" s="2">
        <f t="shared" si="2"/>
        <v>126.87148999999999</v>
      </c>
      <c r="J27" s="15">
        <f t="shared" si="3"/>
        <v>0.65203759612745504</v>
      </c>
      <c r="K27" s="2">
        <f t="shared" si="4"/>
        <v>60.220478999999997</v>
      </c>
      <c r="L27" s="15">
        <f t="shared" si="5"/>
        <v>0.30949440543973977</v>
      </c>
      <c r="M27" s="2">
        <f t="shared" si="6"/>
        <v>0</v>
      </c>
      <c r="N27" s="15">
        <f t="shared" si="7"/>
        <v>0</v>
      </c>
      <c r="O27" s="2">
        <f t="shared" si="8"/>
        <v>7.4849860000000001</v>
      </c>
      <c r="P27" s="15">
        <f t="shared" si="9"/>
        <v>3.8467998432805163E-2</v>
      </c>
      <c r="Q27" s="2">
        <f t="shared" si="10"/>
        <v>0</v>
      </c>
      <c r="R27" s="15">
        <f t="shared" si="11"/>
        <v>0</v>
      </c>
      <c r="S27" s="2">
        <f t="shared" si="12"/>
        <v>194.576955</v>
      </c>
    </row>
    <row r="28" spans="1:19" x14ac:dyDescent="0.3">
      <c r="A28" s="2" t="s">
        <v>24</v>
      </c>
      <c r="B28" s="21">
        <v>15263061</v>
      </c>
      <c r="C28" s="21">
        <v>1499732</v>
      </c>
      <c r="D28" s="21">
        <v>0</v>
      </c>
      <c r="E28" s="21">
        <v>0</v>
      </c>
      <c r="F28" s="21">
        <v>0</v>
      </c>
      <c r="G28" s="21">
        <f t="shared" si="0"/>
        <v>16762793</v>
      </c>
      <c r="H28" s="2" t="str">
        <f t="shared" si="1"/>
        <v>Mississippi</v>
      </c>
      <c r="I28" s="2">
        <f t="shared" si="2"/>
        <v>15.263061</v>
      </c>
      <c r="J28" s="15">
        <f t="shared" si="3"/>
        <v>0.91053209330927143</v>
      </c>
      <c r="K28" s="2">
        <f t="shared" si="4"/>
        <v>1.4997320000000001</v>
      </c>
      <c r="L28" s="15">
        <f t="shared" si="5"/>
        <v>8.9467906690728696E-2</v>
      </c>
      <c r="M28" s="2">
        <f t="shared" si="6"/>
        <v>0</v>
      </c>
      <c r="N28" s="15">
        <f t="shared" si="7"/>
        <v>0</v>
      </c>
      <c r="O28" s="2">
        <f t="shared" si="8"/>
        <v>0</v>
      </c>
      <c r="P28" s="15">
        <f t="shared" si="9"/>
        <v>0</v>
      </c>
      <c r="Q28" s="2">
        <f t="shared" si="10"/>
        <v>0</v>
      </c>
      <c r="R28" s="15">
        <f t="shared" si="11"/>
        <v>0</v>
      </c>
      <c r="S28" s="2">
        <f t="shared" si="12"/>
        <v>16.762792999999999</v>
      </c>
    </row>
    <row r="29" spans="1:19" x14ac:dyDescent="0.3">
      <c r="A29" s="2" t="s">
        <v>25</v>
      </c>
      <c r="B29" s="21">
        <v>52906321</v>
      </c>
      <c r="C29" s="21">
        <v>22190150</v>
      </c>
      <c r="D29" s="21">
        <v>0</v>
      </c>
      <c r="E29" s="21">
        <v>0</v>
      </c>
      <c r="F29" s="21">
        <v>0</v>
      </c>
      <c r="G29" s="21">
        <f t="shared" si="0"/>
        <v>75096471</v>
      </c>
      <c r="H29" s="2" t="str">
        <f t="shared" si="1"/>
        <v>Missouri</v>
      </c>
      <c r="I29" s="2">
        <f t="shared" si="2"/>
        <v>52.906320999999998</v>
      </c>
      <c r="J29" s="15">
        <f t="shared" si="3"/>
        <v>0.70451141439123022</v>
      </c>
      <c r="K29" s="2">
        <f t="shared" si="4"/>
        <v>22.190149999999999</v>
      </c>
      <c r="L29" s="15">
        <f t="shared" si="5"/>
        <v>0.29548858560876984</v>
      </c>
      <c r="M29" s="2">
        <f t="shared" si="6"/>
        <v>0</v>
      </c>
      <c r="N29" s="15">
        <f t="shared" si="7"/>
        <v>0</v>
      </c>
      <c r="O29" s="2">
        <f t="shared" si="8"/>
        <v>0</v>
      </c>
      <c r="P29" s="15">
        <f t="shared" si="9"/>
        <v>0</v>
      </c>
      <c r="Q29" s="2">
        <f t="shared" si="10"/>
        <v>0</v>
      </c>
      <c r="R29" s="15">
        <f t="shared" si="11"/>
        <v>0</v>
      </c>
      <c r="S29" s="2">
        <f t="shared" si="12"/>
        <v>75.096470999999994</v>
      </c>
    </row>
    <row r="30" spans="1:19" x14ac:dyDescent="0.3">
      <c r="A30" s="2" t="s">
        <v>26</v>
      </c>
      <c r="B30" s="21">
        <v>400232</v>
      </c>
      <c r="C30" s="21">
        <v>0</v>
      </c>
      <c r="D30" s="21">
        <v>0</v>
      </c>
      <c r="E30" s="21">
        <v>0</v>
      </c>
      <c r="F30" s="21">
        <v>0</v>
      </c>
      <c r="G30" s="21">
        <f t="shared" si="0"/>
        <v>400232</v>
      </c>
      <c r="H30" s="2" t="str">
        <f t="shared" si="1"/>
        <v>Montana</v>
      </c>
      <c r="I30" s="2">
        <f t="shared" si="2"/>
        <v>0.40023199999999998</v>
      </c>
      <c r="J30" s="15">
        <f t="shared" si="3"/>
        <v>1</v>
      </c>
      <c r="K30" s="2">
        <f t="shared" si="4"/>
        <v>0</v>
      </c>
      <c r="L30" s="15">
        <f t="shared" si="5"/>
        <v>0</v>
      </c>
      <c r="M30" s="2">
        <f t="shared" si="6"/>
        <v>0</v>
      </c>
      <c r="N30" s="15">
        <f t="shared" si="7"/>
        <v>0</v>
      </c>
      <c r="O30" s="2">
        <f t="shared" si="8"/>
        <v>0</v>
      </c>
      <c r="P30" s="15">
        <f t="shared" si="9"/>
        <v>0</v>
      </c>
      <c r="Q30" s="2">
        <f t="shared" si="10"/>
        <v>0</v>
      </c>
      <c r="R30" s="15">
        <f t="shared" si="11"/>
        <v>0</v>
      </c>
      <c r="S30" s="2">
        <f t="shared" si="12"/>
        <v>0.40023199999999998</v>
      </c>
    </row>
    <row r="31" spans="1:19" x14ac:dyDescent="0.3">
      <c r="A31" s="2" t="s">
        <v>27</v>
      </c>
      <c r="B31" s="21">
        <v>13394852</v>
      </c>
      <c r="C31" s="21">
        <v>3575262</v>
      </c>
      <c r="D31" s="21">
        <v>0</v>
      </c>
      <c r="E31" s="21">
        <v>866710</v>
      </c>
      <c r="F31" s="21">
        <v>0</v>
      </c>
      <c r="G31" s="21">
        <f t="shared" si="0"/>
        <v>17836824</v>
      </c>
      <c r="H31" s="2" t="str">
        <f t="shared" si="1"/>
        <v>Nebraska</v>
      </c>
      <c r="I31" s="2">
        <f t="shared" si="2"/>
        <v>13.394852</v>
      </c>
      <c r="J31" s="15">
        <f t="shared" si="3"/>
        <v>0.75096620340033626</v>
      </c>
      <c r="K31" s="2">
        <f t="shared" si="4"/>
        <v>3.5752619999999999</v>
      </c>
      <c r="L31" s="15">
        <f t="shared" si="5"/>
        <v>0.20044274698231029</v>
      </c>
      <c r="M31" s="2">
        <f t="shared" si="6"/>
        <v>0</v>
      </c>
      <c r="N31" s="15">
        <f t="shared" si="7"/>
        <v>0</v>
      </c>
      <c r="O31" s="2">
        <f t="shared" si="8"/>
        <v>0.86670999999999998</v>
      </c>
      <c r="P31" s="15">
        <f t="shared" si="9"/>
        <v>4.8591049617353402E-2</v>
      </c>
      <c r="Q31" s="2">
        <f t="shared" si="10"/>
        <v>0</v>
      </c>
      <c r="R31" s="15">
        <f t="shared" si="11"/>
        <v>0</v>
      </c>
      <c r="S31" s="2">
        <f t="shared" si="12"/>
        <v>17.836824</v>
      </c>
    </row>
    <row r="32" spans="1:19" x14ac:dyDescent="0.3">
      <c r="A32" s="2" t="s">
        <v>28</v>
      </c>
      <c r="B32" s="21">
        <v>10809063</v>
      </c>
      <c r="C32" s="21">
        <v>0</v>
      </c>
      <c r="D32" s="21">
        <v>0</v>
      </c>
      <c r="E32" s="21">
        <v>0</v>
      </c>
      <c r="F32" s="21">
        <v>0</v>
      </c>
      <c r="G32" s="21">
        <f t="shared" si="0"/>
        <v>10809063</v>
      </c>
      <c r="H32" s="2" t="str">
        <f t="shared" si="1"/>
        <v>Nevada</v>
      </c>
      <c r="I32" s="2">
        <f t="shared" si="2"/>
        <v>10.809063</v>
      </c>
      <c r="J32" s="15">
        <f t="shared" si="3"/>
        <v>1</v>
      </c>
      <c r="K32" s="2">
        <f t="shared" si="4"/>
        <v>0</v>
      </c>
      <c r="L32" s="15">
        <f t="shared" si="5"/>
        <v>0</v>
      </c>
      <c r="M32" s="2">
        <f t="shared" si="6"/>
        <v>0</v>
      </c>
      <c r="N32" s="15">
        <f t="shared" si="7"/>
        <v>0</v>
      </c>
      <c r="O32" s="2">
        <f t="shared" si="8"/>
        <v>0</v>
      </c>
      <c r="P32" s="15">
        <f t="shared" si="9"/>
        <v>0</v>
      </c>
      <c r="Q32" s="2">
        <f t="shared" si="10"/>
        <v>0</v>
      </c>
      <c r="R32" s="15">
        <f t="shared" si="11"/>
        <v>0</v>
      </c>
      <c r="S32" s="2">
        <f t="shared" si="12"/>
        <v>10.809063</v>
      </c>
    </row>
    <row r="33" spans="1:19" x14ac:dyDescent="0.3">
      <c r="A33" s="2" t="s">
        <v>29</v>
      </c>
      <c r="B33" s="21" t="s">
        <v>76</v>
      </c>
      <c r="C33" s="21" t="s">
        <v>76</v>
      </c>
      <c r="D33" s="21" t="s">
        <v>76</v>
      </c>
      <c r="E33" s="21" t="s">
        <v>76</v>
      </c>
      <c r="F33" s="21" t="s">
        <v>76</v>
      </c>
      <c r="G33" s="21">
        <f t="shared" si="0"/>
        <v>0</v>
      </c>
      <c r="H33" s="2" t="str">
        <f t="shared" si="1"/>
        <v>New Hampshire</v>
      </c>
      <c r="I33" s="2" t="e">
        <f t="shared" si="2"/>
        <v>#VALUE!</v>
      </c>
      <c r="J33" s="15">
        <v>0</v>
      </c>
      <c r="K33" s="2" t="e">
        <f t="shared" si="4"/>
        <v>#VALUE!</v>
      </c>
      <c r="L33" s="15">
        <v>0</v>
      </c>
      <c r="M33" s="2" t="e">
        <f t="shared" si="6"/>
        <v>#VALUE!</v>
      </c>
      <c r="N33" s="15">
        <v>0</v>
      </c>
      <c r="O33" s="2" t="e">
        <f t="shared" si="8"/>
        <v>#VALUE!</v>
      </c>
      <c r="P33" s="15">
        <v>0</v>
      </c>
      <c r="Q33" s="2" t="e">
        <f t="shared" si="10"/>
        <v>#VALUE!</v>
      </c>
      <c r="R33" s="15">
        <v>0</v>
      </c>
      <c r="S33" s="2">
        <f t="shared" si="12"/>
        <v>0</v>
      </c>
    </row>
    <row r="34" spans="1:19" x14ac:dyDescent="0.3">
      <c r="A34" s="2" t="s">
        <v>30</v>
      </c>
      <c r="B34" s="21">
        <v>281190864</v>
      </c>
      <c r="C34" s="21">
        <v>113581622</v>
      </c>
      <c r="D34" s="21">
        <v>0</v>
      </c>
      <c r="E34" s="21">
        <v>16291307</v>
      </c>
      <c r="F34" s="21">
        <v>0</v>
      </c>
      <c r="G34" s="21">
        <f t="shared" si="0"/>
        <v>411063793</v>
      </c>
      <c r="H34" s="2" t="str">
        <f t="shared" si="1"/>
        <v>New Jersey</v>
      </c>
      <c r="I34" s="2">
        <f t="shared" si="2"/>
        <v>281.19086399999998</v>
      </c>
      <c r="J34" s="15">
        <f t="shared" si="3"/>
        <v>0.68405651090754183</v>
      </c>
      <c r="K34" s="2">
        <f t="shared" si="4"/>
        <v>113.581622</v>
      </c>
      <c r="L34" s="15">
        <f t="shared" si="5"/>
        <v>0.2763114240032325</v>
      </c>
      <c r="M34" s="2">
        <f t="shared" si="6"/>
        <v>0</v>
      </c>
      <c r="N34" s="15">
        <f t="shared" si="7"/>
        <v>0</v>
      </c>
      <c r="O34" s="2">
        <f t="shared" si="8"/>
        <v>16.291307</v>
      </c>
      <c r="P34" s="15">
        <f t="shared" si="9"/>
        <v>3.9632065089225704E-2</v>
      </c>
      <c r="Q34" s="2">
        <f t="shared" si="10"/>
        <v>0</v>
      </c>
      <c r="R34" s="15">
        <f t="shared" si="11"/>
        <v>0</v>
      </c>
      <c r="S34" s="2">
        <f t="shared" si="12"/>
        <v>411.06379299999998</v>
      </c>
    </row>
    <row r="35" spans="1:19" x14ac:dyDescent="0.3">
      <c r="A35" s="2" t="s">
        <v>31</v>
      </c>
      <c r="B35" s="21">
        <v>468722</v>
      </c>
      <c r="C35" s="21">
        <v>0</v>
      </c>
      <c r="D35" s="21">
        <v>0</v>
      </c>
      <c r="E35" s="21">
        <v>0</v>
      </c>
      <c r="F35" s="21">
        <v>24372696</v>
      </c>
      <c r="G35" s="21">
        <f t="shared" si="0"/>
        <v>24841418</v>
      </c>
      <c r="H35" s="2" t="str">
        <f t="shared" si="1"/>
        <v>New Mexico</v>
      </c>
      <c r="I35" s="2">
        <f t="shared" si="2"/>
        <v>0.46872200000000003</v>
      </c>
      <c r="J35" s="15">
        <f t="shared" si="3"/>
        <v>1.8868568613917291E-2</v>
      </c>
      <c r="K35" s="2">
        <f t="shared" si="4"/>
        <v>0</v>
      </c>
      <c r="L35" s="15">
        <f t="shared" si="5"/>
        <v>0</v>
      </c>
      <c r="M35" s="2">
        <f t="shared" si="6"/>
        <v>0</v>
      </c>
      <c r="N35" s="15">
        <f t="shared" si="7"/>
        <v>0</v>
      </c>
      <c r="O35" s="2">
        <f t="shared" si="8"/>
        <v>0</v>
      </c>
      <c r="P35" s="15">
        <f t="shared" si="9"/>
        <v>0</v>
      </c>
      <c r="Q35" s="2">
        <f t="shared" si="10"/>
        <v>24.372696000000001</v>
      </c>
      <c r="R35" s="15">
        <f t="shared" si="11"/>
        <v>0.98113143138608272</v>
      </c>
      <c r="S35" s="2">
        <f t="shared" si="12"/>
        <v>24.841418000000001</v>
      </c>
    </row>
    <row r="36" spans="1:19" x14ac:dyDescent="0.3">
      <c r="A36" s="2" t="s">
        <v>32</v>
      </c>
      <c r="B36" s="21">
        <v>635942600</v>
      </c>
      <c r="C36" s="21">
        <v>233847700</v>
      </c>
      <c r="D36" s="21">
        <v>0</v>
      </c>
      <c r="E36" s="21">
        <v>58642000</v>
      </c>
      <c r="F36" s="21">
        <v>300</v>
      </c>
      <c r="G36" s="21">
        <f t="shared" si="0"/>
        <v>928432600</v>
      </c>
      <c r="H36" s="2" t="str">
        <f t="shared" si="1"/>
        <v>New York</v>
      </c>
      <c r="I36" s="2">
        <f t="shared" si="2"/>
        <v>635.94259999999997</v>
      </c>
      <c r="J36" s="15">
        <f t="shared" si="3"/>
        <v>0.68496366887590976</v>
      </c>
      <c r="K36" s="2">
        <f t="shared" si="4"/>
        <v>233.8477</v>
      </c>
      <c r="L36" s="15">
        <f t="shared" si="5"/>
        <v>0.25187364166230269</v>
      </c>
      <c r="M36" s="2">
        <f t="shared" si="6"/>
        <v>0</v>
      </c>
      <c r="N36" s="15">
        <f t="shared" si="7"/>
        <v>0</v>
      </c>
      <c r="O36" s="2">
        <f t="shared" si="8"/>
        <v>58.642000000000003</v>
      </c>
      <c r="P36" s="15">
        <f t="shared" si="9"/>
        <v>6.3162366336554754E-2</v>
      </c>
      <c r="Q36" s="2">
        <f t="shared" si="10"/>
        <v>2.9999999999999997E-4</v>
      </c>
      <c r="R36" s="15">
        <f t="shared" si="11"/>
        <v>3.231252327848031E-7</v>
      </c>
      <c r="S36" s="2">
        <f t="shared" si="12"/>
        <v>928.43259999999998</v>
      </c>
    </row>
    <row r="37" spans="1:19" x14ac:dyDescent="0.3">
      <c r="A37" s="2" t="s">
        <v>33</v>
      </c>
      <c r="B37" s="21">
        <v>206644905</v>
      </c>
      <c r="C37" s="21">
        <v>85675597</v>
      </c>
      <c r="D37" s="21">
        <v>0</v>
      </c>
      <c r="E37" s="21">
        <v>0</v>
      </c>
      <c r="F37" s="21">
        <v>13731211</v>
      </c>
      <c r="G37" s="21">
        <f t="shared" si="0"/>
        <v>306051713</v>
      </c>
      <c r="H37" s="2" t="str">
        <f t="shared" si="1"/>
        <v>North Carolina</v>
      </c>
      <c r="I37" s="2">
        <f t="shared" si="2"/>
        <v>206.64490499999999</v>
      </c>
      <c r="J37" s="15">
        <f t="shared" si="3"/>
        <v>0.6751960411343948</v>
      </c>
      <c r="K37" s="2">
        <f t="shared" si="4"/>
        <v>85.675596999999996</v>
      </c>
      <c r="L37" s="15">
        <f t="shared" si="5"/>
        <v>0.27993830245282764</v>
      </c>
      <c r="M37" s="2">
        <f t="shared" si="6"/>
        <v>0</v>
      </c>
      <c r="N37" s="15">
        <f t="shared" si="7"/>
        <v>0</v>
      </c>
      <c r="O37" s="2">
        <f t="shared" si="8"/>
        <v>0</v>
      </c>
      <c r="P37" s="15">
        <f t="shared" si="9"/>
        <v>0</v>
      </c>
      <c r="Q37" s="2">
        <f t="shared" si="10"/>
        <v>13.731211</v>
      </c>
      <c r="R37" s="15">
        <f t="shared" si="11"/>
        <v>4.4865656412777538E-2</v>
      </c>
      <c r="S37" s="2">
        <f t="shared" si="12"/>
        <v>306.05171300000001</v>
      </c>
    </row>
    <row r="38" spans="1:19" x14ac:dyDescent="0.3">
      <c r="A38" s="2" t="s">
        <v>34</v>
      </c>
      <c r="B38" s="21">
        <v>9117854</v>
      </c>
      <c r="C38" s="21">
        <v>1991337</v>
      </c>
      <c r="D38" s="21">
        <v>0</v>
      </c>
      <c r="E38" s="21">
        <v>133553</v>
      </c>
      <c r="F38" s="21">
        <v>0</v>
      </c>
      <c r="G38" s="21">
        <f t="shared" si="0"/>
        <v>11242744</v>
      </c>
      <c r="H38" s="2" t="str">
        <f t="shared" si="1"/>
        <v>North Dakota</v>
      </c>
      <c r="I38" s="2">
        <f t="shared" si="2"/>
        <v>9.1178539999999995</v>
      </c>
      <c r="J38" s="15">
        <f t="shared" si="3"/>
        <v>0.81099898743580745</v>
      </c>
      <c r="K38" s="2">
        <f t="shared" si="4"/>
        <v>1.9913369999999999</v>
      </c>
      <c r="L38" s="15">
        <f t="shared" si="5"/>
        <v>0.17712197306991959</v>
      </c>
      <c r="M38" s="2">
        <f t="shared" si="6"/>
        <v>0</v>
      </c>
      <c r="N38" s="15">
        <f t="shared" si="7"/>
        <v>0</v>
      </c>
      <c r="O38" s="2">
        <f t="shared" si="8"/>
        <v>0.13355300000000001</v>
      </c>
      <c r="P38" s="15">
        <f t="shared" si="9"/>
        <v>1.1879039494272929E-2</v>
      </c>
      <c r="Q38" s="2">
        <f t="shared" si="10"/>
        <v>0</v>
      </c>
      <c r="R38" s="15">
        <f t="shared" si="11"/>
        <v>0</v>
      </c>
      <c r="S38" s="2">
        <f t="shared" si="12"/>
        <v>11.242744</v>
      </c>
    </row>
    <row r="39" spans="1:19" x14ac:dyDescent="0.3">
      <c r="A39" s="2" t="s">
        <v>35</v>
      </c>
      <c r="B39" s="21">
        <v>49300554</v>
      </c>
      <c r="C39" s="21">
        <v>40406171</v>
      </c>
      <c r="D39" s="21">
        <v>391518</v>
      </c>
      <c r="E39" s="21">
        <v>4333416</v>
      </c>
      <c r="F39" s="21">
        <v>0</v>
      </c>
      <c r="G39" s="21">
        <f t="shared" si="0"/>
        <v>94431659</v>
      </c>
      <c r="H39" s="2" t="str">
        <f t="shared" si="1"/>
        <v>Ohio</v>
      </c>
      <c r="I39" s="2">
        <f t="shared" si="2"/>
        <v>49.300553999999998</v>
      </c>
      <c r="J39" s="15">
        <f t="shared" si="3"/>
        <v>0.52207654214779808</v>
      </c>
      <c r="K39" s="2">
        <f t="shared" si="4"/>
        <v>40.406171000000001</v>
      </c>
      <c r="L39" s="15">
        <f t="shared" si="5"/>
        <v>0.42788797134232281</v>
      </c>
      <c r="M39" s="2">
        <f t="shared" si="6"/>
        <v>0.39151799999999998</v>
      </c>
      <c r="N39" s="15">
        <f t="shared" si="7"/>
        <v>4.1460459780760604E-3</v>
      </c>
      <c r="O39" s="2">
        <f t="shared" si="8"/>
        <v>4.3334159999999997</v>
      </c>
      <c r="P39" s="15">
        <f t="shared" si="9"/>
        <v>4.5889440531803001E-2</v>
      </c>
      <c r="Q39" s="2">
        <f t="shared" si="10"/>
        <v>0</v>
      </c>
      <c r="R39" s="15">
        <f t="shared" si="11"/>
        <v>0</v>
      </c>
      <c r="S39" s="2">
        <f t="shared" si="12"/>
        <v>94.431658999999996</v>
      </c>
    </row>
    <row r="40" spans="1:19" x14ac:dyDescent="0.3">
      <c r="A40" s="2" t="s">
        <v>36</v>
      </c>
      <c r="B40" s="21">
        <v>76628356</v>
      </c>
      <c r="C40" s="21">
        <v>9442362</v>
      </c>
      <c r="D40" s="21">
        <v>0</v>
      </c>
      <c r="E40" s="21">
        <v>112095</v>
      </c>
      <c r="F40" s="21">
        <v>0</v>
      </c>
      <c r="G40" s="21">
        <f t="shared" si="0"/>
        <v>86182813</v>
      </c>
      <c r="H40" s="2" t="str">
        <f t="shared" si="1"/>
        <v>Oklahoma</v>
      </c>
      <c r="I40" s="2">
        <f t="shared" si="2"/>
        <v>76.628355999999997</v>
      </c>
      <c r="J40" s="15">
        <f t="shared" si="3"/>
        <v>0.88913732718378546</v>
      </c>
      <c r="K40" s="2">
        <f t="shared" si="4"/>
        <v>9.4423619999999993</v>
      </c>
      <c r="L40" s="15">
        <f t="shared" si="5"/>
        <v>0.1095620074503718</v>
      </c>
      <c r="M40" s="2">
        <f t="shared" si="6"/>
        <v>0</v>
      </c>
      <c r="N40" s="15">
        <f t="shared" si="7"/>
        <v>0</v>
      </c>
      <c r="O40" s="2">
        <f t="shared" si="8"/>
        <v>0.112095</v>
      </c>
      <c r="P40" s="15">
        <f t="shared" si="9"/>
        <v>1.3006653658427232E-3</v>
      </c>
      <c r="Q40" s="2">
        <f t="shared" si="10"/>
        <v>0</v>
      </c>
      <c r="R40" s="15">
        <f t="shared" si="11"/>
        <v>0</v>
      </c>
      <c r="S40" s="2">
        <f t="shared" si="12"/>
        <v>86.182812999999996</v>
      </c>
    </row>
    <row r="41" spans="1:19" x14ac:dyDescent="0.3">
      <c r="A41" s="2" t="s">
        <v>37</v>
      </c>
      <c r="B41" s="21">
        <v>66976146</v>
      </c>
      <c r="C41" s="21">
        <v>5126437</v>
      </c>
      <c r="D41" s="21">
        <v>0</v>
      </c>
      <c r="E41" s="21">
        <v>14603</v>
      </c>
      <c r="F41" s="21">
        <v>0</v>
      </c>
      <c r="G41" s="21">
        <f t="shared" si="0"/>
        <v>72117186</v>
      </c>
      <c r="H41" s="2" t="str">
        <f t="shared" si="1"/>
        <v>Oregon</v>
      </c>
      <c r="I41" s="2">
        <f t="shared" si="2"/>
        <v>66.976146</v>
      </c>
      <c r="J41" s="15">
        <f t="shared" si="3"/>
        <v>0.92871269269990642</v>
      </c>
      <c r="K41" s="2">
        <f t="shared" si="4"/>
        <v>5.1264370000000001</v>
      </c>
      <c r="L41" s="15">
        <f t="shared" si="5"/>
        <v>7.1084817424795249E-2</v>
      </c>
      <c r="M41" s="2">
        <f t="shared" si="6"/>
        <v>0</v>
      </c>
      <c r="N41" s="15">
        <f t="shared" si="7"/>
        <v>0</v>
      </c>
      <c r="O41" s="2">
        <f t="shared" si="8"/>
        <v>1.4603E-2</v>
      </c>
      <c r="P41" s="15">
        <f t="shared" si="9"/>
        <v>2.0248987529824028E-4</v>
      </c>
      <c r="Q41" s="2">
        <f t="shared" si="10"/>
        <v>0</v>
      </c>
      <c r="R41" s="15">
        <f t="shared" si="11"/>
        <v>0</v>
      </c>
      <c r="S41" s="2">
        <f t="shared" si="12"/>
        <v>72.117186000000004</v>
      </c>
    </row>
    <row r="42" spans="1:19" x14ac:dyDescent="0.3">
      <c r="A42" s="2" t="s">
        <v>38</v>
      </c>
      <c r="B42" s="21">
        <v>224394662</v>
      </c>
      <c r="C42" s="21">
        <v>168753980</v>
      </c>
      <c r="D42" s="21">
        <v>2526762</v>
      </c>
      <c r="E42" s="21">
        <v>37732615</v>
      </c>
      <c r="F42" s="21">
        <v>0</v>
      </c>
      <c r="G42" s="21">
        <f t="shared" si="0"/>
        <v>433408019</v>
      </c>
      <c r="H42" s="2" t="str">
        <f t="shared" si="1"/>
        <v>Pennsylvania</v>
      </c>
      <c r="I42" s="2">
        <f t="shared" si="2"/>
        <v>224.39466200000001</v>
      </c>
      <c r="J42" s="15">
        <f t="shared" si="3"/>
        <v>0.51774460130605016</v>
      </c>
      <c r="K42" s="2">
        <f t="shared" si="4"/>
        <v>168.75398000000001</v>
      </c>
      <c r="L42" s="15">
        <f t="shared" si="5"/>
        <v>0.38936515385517129</v>
      </c>
      <c r="M42" s="2">
        <f t="shared" si="6"/>
        <v>2.5267620000000002</v>
      </c>
      <c r="N42" s="15">
        <f t="shared" si="7"/>
        <v>5.8299844239845505E-3</v>
      </c>
      <c r="O42" s="2">
        <f t="shared" si="8"/>
        <v>37.732615000000003</v>
      </c>
      <c r="P42" s="15">
        <f t="shared" si="9"/>
        <v>8.7060260414794033E-2</v>
      </c>
      <c r="Q42" s="2">
        <f t="shared" si="10"/>
        <v>0</v>
      </c>
      <c r="R42" s="15">
        <f t="shared" si="11"/>
        <v>0</v>
      </c>
      <c r="S42" s="2">
        <f t="shared" si="12"/>
        <v>433.40801900000002</v>
      </c>
    </row>
    <row r="43" spans="1:19" x14ac:dyDescent="0.3">
      <c r="A43" s="2" t="s">
        <v>39</v>
      </c>
      <c r="B43" s="21">
        <v>96573</v>
      </c>
      <c r="C43" s="21">
        <v>4800383</v>
      </c>
      <c r="D43" s="21">
        <v>0</v>
      </c>
      <c r="E43" s="21">
        <v>2005249</v>
      </c>
      <c r="F43" s="21">
        <v>0</v>
      </c>
      <c r="G43" s="21">
        <f t="shared" si="0"/>
        <v>6902205</v>
      </c>
      <c r="H43" s="2" t="str">
        <f t="shared" si="1"/>
        <v>Puerto Rico</v>
      </c>
      <c r="I43" s="2">
        <f t="shared" si="2"/>
        <v>9.6573000000000006E-2</v>
      </c>
      <c r="J43" s="15">
        <f t="shared" si="3"/>
        <v>1.3991615722801626E-2</v>
      </c>
      <c r="K43" s="2">
        <f t="shared" si="4"/>
        <v>4.8003830000000001</v>
      </c>
      <c r="L43" s="15">
        <f t="shared" si="5"/>
        <v>0.6954854282073627</v>
      </c>
      <c r="M43" s="2">
        <f t="shared" si="6"/>
        <v>0</v>
      </c>
      <c r="N43" s="15">
        <f t="shared" si="7"/>
        <v>0</v>
      </c>
      <c r="O43" s="2">
        <f t="shared" si="8"/>
        <v>2.0052490000000001</v>
      </c>
      <c r="P43" s="15">
        <f t="shared" si="9"/>
        <v>0.29052295606983564</v>
      </c>
      <c r="Q43" s="2">
        <f t="shared" si="10"/>
        <v>0</v>
      </c>
      <c r="R43" s="15">
        <f t="shared" si="11"/>
        <v>0</v>
      </c>
      <c r="S43" s="2">
        <f t="shared" si="12"/>
        <v>6.9022050000000004</v>
      </c>
    </row>
    <row r="44" spans="1:19" x14ac:dyDescent="0.3">
      <c r="A44" s="2" t="s">
        <v>40</v>
      </c>
      <c r="B44" s="21">
        <v>7566102</v>
      </c>
      <c r="C44" s="21">
        <v>1852802</v>
      </c>
      <c r="D44" s="21">
        <v>0</v>
      </c>
      <c r="E44" s="21">
        <v>0</v>
      </c>
      <c r="F44" s="21">
        <v>0</v>
      </c>
      <c r="G44" s="21">
        <f t="shared" si="0"/>
        <v>9418904</v>
      </c>
      <c r="H44" s="2" t="str">
        <f t="shared" si="1"/>
        <v>Rhode Island</v>
      </c>
      <c r="I44" s="2">
        <f t="shared" si="2"/>
        <v>7.5661019999999999</v>
      </c>
      <c r="J44" s="15">
        <f t="shared" si="3"/>
        <v>0.80328900262705727</v>
      </c>
      <c r="K44" s="2">
        <f t="shared" si="4"/>
        <v>1.8528020000000001</v>
      </c>
      <c r="L44" s="15">
        <f t="shared" si="5"/>
        <v>0.19671099737294276</v>
      </c>
      <c r="M44" s="2">
        <f t="shared" si="6"/>
        <v>0</v>
      </c>
      <c r="N44" s="15">
        <f t="shared" si="7"/>
        <v>0</v>
      </c>
      <c r="O44" s="2">
        <f t="shared" si="8"/>
        <v>0</v>
      </c>
      <c r="P44" s="15">
        <f t="shared" si="9"/>
        <v>0</v>
      </c>
      <c r="Q44" s="2">
        <f t="shared" si="10"/>
        <v>0</v>
      </c>
      <c r="R44" s="15">
        <f t="shared" si="11"/>
        <v>0</v>
      </c>
      <c r="S44" s="2">
        <f t="shared" si="12"/>
        <v>9.4189039999999995</v>
      </c>
    </row>
    <row r="45" spans="1:19" x14ac:dyDescent="0.3">
      <c r="A45" s="2" t="s">
        <v>72</v>
      </c>
      <c r="B45" s="21">
        <v>24339174</v>
      </c>
      <c r="C45" s="21">
        <v>4764056</v>
      </c>
      <c r="D45" s="21">
        <v>0</v>
      </c>
      <c r="E45" s="21">
        <v>0</v>
      </c>
      <c r="F45" s="21">
        <v>0</v>
      </c>
      <c r="G45" s="21">
        <f t="shared" si="0"/>
        <v>29103230</v>
      </c>
      <c r="H45" s="2" t="str">
        <f t="shared" si="1"/>
        <v>SC CHE</v>
      </c>
      <c r="I45" s="2">
        <f t="shared" si="2"/>
        <v>24.339174</v>
      </c>
      <c r="J45" s="15">
        <f t="shared" si="3"/>
        <v>0.8363049049882092</v>
      </c>
      <c r="K45" s="2">
        <f t="shared" si="4"/>
        <v>4.7640560000000001</v>
      </c>
      <c r="L45" s="15">
        <f t="shared" si="5"/>
        <v>0.1636950950117908</v>
      </c>
      <c r="M45" s="2">
        <f t="shared" si="6"/>
        <v>0</v>
      </c>
      <c r="N45" s="15">
        <f t="shared" si="7"/>
        <v>0</v>
      </c>
      <c r="O45" s="2">
        <f t="shared" si="8"/>
        <v>0</v>
      </c>
      <c r="P45" s="15">
        <f t="shared" si="9"/>
        <v>0</v>
      </c>
      <c r="Q45" s="2">
        <f t="shared" si="10"/>
        <v>0</v>
      </c>
      <c r="R45" s="15">
        <f t="shared" si="11"/>
        <v>0</v>
      </c>
      <c r="S45" s="2">
        <f t="shared" si="12"/>
        <v>29.10323</v>
      </c>
    </row>
    <row r="46" spans="1:19" x14ac:dyDescent="0.3">
      <c r="A46" s="2" t="s">
        <v>73</v>
      </c>
      <c r="B46" s="21">
        <v>0</v>
      </c>
      <c r="C46" s="21">
        <v>38285069</v>
      </c>
      <c r="D46" s="21">
        <v>0</v>
      </c>
      <c r="E46" s="21">
        <v>0</v>
      </c>
      <c r="F46" s="21">
        <v>0</v>
      </c>
      <c r="G46" s="21">
        <f t="shared" si="0"/>
        <v>38285069</v>
      </c>
      <c r="H46" s="2" t="str">
        <f t="shared" si="1"/>
        <v>SC TGC</v>
      </c>
      <c r="I46" s="2">
        <f t="shared" si="2"/>
        <v>0</v>
      </c>
      <c r="J46" s="15">
        <f t="shared" si="3"/>
        <v>0</v>
      </c>
      <c r="K46" s="2">
        <f t="shared" si="4"/>
        <v>38.285069</v>
      </c>
      <c r="L46" s="15">
        <f t="shared" si="5"/>
        <v>1</v>
      </c>
      <c r="M46" s="2">
        <f t="shared" si="6"/>
        <v>0</v>
      </c>
      <c r="N46" s="15">
        <f t="shared" si="7"/>
        <v>0</v>
      </c>
      <c r="O46" s="2">
        <f t="shared" si="8"/>
        <v>0</v>
      </c>
      <c r="P46" s="15">
        <f t="shared" si="9"/>
        <v>0</v>
      </c>
      <c r="Q46" s="2">
        <f t="shared" si="10"/>
        <v>0</v>
      </c>
      <c r="R46" s="15">
        <f t="shared" si="11"/>
        <v>0</v>
      </c>
      <c r="S46" s="2">
        <f t="shared" si="12"/>
        <v>38.285069</v>
      </c>
    </row>
    <row r="47" spans="1:19" x14ac:dyDescent="0.3">
      <c r="A47" s="2" t="s">
        <v>67</v>
      </c>
      <c r="B47" s="21">
        <v>0</v>
      </c>
      <c r="C47" s="21">
        <v>0</v>
      </c>
      <c r="D47" s="21">
        <v>0</v>
      </c>
      <c r="E47" s="21">
        <v>0</v>
      </c>
      <c r="F47" s="21">
        <v>225382</v>
      </c>
      <c r="G47" s="21">
        <f t="shared" si="0"/>
        <v>225382</v>
      </c>
      <c r="H47" s="2" t="str">
        <f t="shared" si="1"/>
        <v>South Dakota</v>
      </c>
      <c r="I47" s="2">
        <f t="shared" si="2"/>
        <v>0</v>
      </c>
      <c r="J47" s="15">
        <v>0</v>
      </c>
      <c r="K47" s="2">
        <f t="shared" si="4"/>
        <v>0</v>
      </c>
      <c r="L47" s="15">
        <v>0</v>
      </c>
      <c r="M47" s="2">
        <f t="shared" si="6"/>
        <v>0</v>
      </c>
      <c r="N47" s="15">
        <v>0</v>
      </c>
      <c r="O47" s="2">
        <f t="shared" si="8"/>
        <v>0</v>
      </c>
      <c r="P47" s="15">
        <v>0</v>
      </c>
      <c r="Q47" s="2">
        <f t="shared" si="10"/>
        <v>0.225382</v>
      </c>
      <c r="R47" s="15">
        <v>0</v>
      </c>
      <c r="S47" s="2">
        <f t="shared" si="12"/>
        <v>0.225382</v>
      </c>
    </row>
    <row r="48" spans="1:19" x14ac:dyDescent="0.3">
      <c r="A48" s="2" t="s">
        <v>41</v>
      </c>
      <c r="B48" s="21">
        <v>79022309</v>
      </c>
      <c r="C48" s="21">
        <v>34770683</v>
      </c>
      <c r="D48" s="21">
        <v>0</v>
      </c>
      <c r="E48" s="21">
        <v>4764598</v>
      </c>
      <c r="F48" s="21">
        <v>1</v>
      </c>
      <c r="G48" s="21">
        <f t="shared" ref="G48:G57" si="13">+SUM(B48:F48)</f>
        <v>118557591</v>
      </c>
      <c r="H48" s="2" t="str">
        <f t="shared" si="1"/>
        <v>Tennessee</v>
      </c>
      <c r="I48" s="2">
        <f t="shared" si="2"/>
        <v>79.022309000000007</v>
      </c>
      <c r="J48" s="15">
        <f t="shared" si="3"/>
        <v>0.66653099420685769</v>
      </c>
      <c r="K48" s="2">
        <f t="shared" si="4"/>
        <v>34.770682999999998</v>
      </c>
      <c r="L48" s="15">
        <f t="shared" si="5"/>
        <v>0.29328095069003213</v>
      </c>
      <c r="M48" s="2">
        <f t="shared" si="6"/>
        <v>0</v>
      </c>
      <c r="N48" s="15">
        <f t="shared" si="7"/>
        <v>0</v>
      </c>
      <c r="O48" s="2">
        <f t="shared" si="8"/>
        <v>4.7645980000000003</v>
      </c>
      <c r="P48" s="15">
        <f t="shared" si="9"/>
        <v>4.0188046668390896E-2</v>
      </c>
      <c r="Q48" s="2">
        <f t="shared" si="10"/>
        <v>9.9999999999999995E-7</v>
      </c>
      <c r="R48" s="15">
        <f t="shared" si="11"/>
        <v>8.434719291825016E-9</v>
      </c>
      <c r="S48" s="2">
        <f t="shared" si="12"/>
        <v>118.557591</v>
      </c>
    </row>
    <row r="49" spans="1:19" x14ac:dyDescent="0.3">
      <c r="A49" s="2" t="s">
        <v>42</v>
      </c>
      <c r="B49" s="21">
        <v>843291586</v>
      </c>
      <c r="C49" s="21">
        <v>96161564</v>
      </c>
      <c r="D49" s="21">
        <v>0</v>
      </c>
      <c r="E49" s="21">
        <v>0</v>
      </c>
      <c r="F49" s="21">
        <v>98092</v>
      </c>
      <c r="G49" s="21">
        <f t="shared" si="13"/>
        <v>939551242</v>
      </c>
      <c r="H49" s="2" t="str">
        <f t="shared" si="1"/>
        <v>Texas</v>
      </c>
      <c r="I49" s="2">
        <f t="shared" si="2"/>
        <v>843.29158600000005</v>
      </c>
      <c r="J49" s="15">
        <f t="shared" si="3"/>
        <v>0.89754719945333228</v>
      </c>
      <c r="K49" s="2">
        <f t="shared" si="4"/>
        <v>96.161563999999998</v>
      </c>
      <c r="L49" s="15">
        <f t="shared" si="5"/>
        <v>0.102348397512948</v>
      </c>
      <c r="M49" s="2">
        <f t="shared" si="6"/>
        <v>0</v>
      </c>
      <c r="N49" s="15">
        <f t="shared" si="7"/>
        <v>0</v>
      </c>
      <c r="O49" s="2">
        <f t="shared" si="8"/>
        <v>0</v>
      </c>
      <c r="P49" s="15">
        <f t="shared" si="9"/>
        <v>0</v>
      </c>
      <c r="Q49" s="2">
        <f t="shared" si="10"/>
        <v>9.8091999999999999E-2</v>
      </c>
      <c r="R49" s="15">
        <f t="shared" si="11"/>
        <v>1.0440303371979365E-4</v>
      </c>
      <c r="S49" s="2">
        <f t="shared" si="12"/>
        <v>939.551242</v>
      </c>
    </row>
    <row r="50" spans="1:19" x14ac:dyDescent="0.3">
      <c r="A50" s="2" t="s">
        <v>43</v>
      </c>
      <c r="B50" s="21">
        <v>2159497</v>
      </c>
      <c r="C50" s="21">
        <v>279900</v>
      </c>
      <c r="D50" s="21">
        <v>0</v>
      </c>
      <c r="E50" s="21">
        <v>0</v>
      </c>
      <c r="F50" s="21">
        <v>146748</v>
      </c>
      <c r="G50" s="21">
        <f t="shared" si="13"/>
        <v>2586145</v>
      </c>
      <c r="H50" s="2" t="str">
        <f t="shared" si="1"/>
        <v>Utah</v>
      </c>
      <c r="I50" s="2">
        <f t="shared" si="2"/>
        <v>2.159497</v>
      </c>
      <c r="J50" s="15">
        <f t="shared" si="3"/>
        <v>0.8350254916100992</v>
      </c>
      <c r="K50" s="2">
        <f t="shared" si="4"/>
        <v>0.27989999999999998</v>
      </c>
      <c r="L50" s="15">
        <f t="shared" si="5"/>
        <v>0.10823059031879495</v>
      </c>
      <c r="M50" s="2">
        <f t="shared" si="6"/>
        <v>0</v>
      </c>
      <c r="N50" s="15">
        <f t="shared" si="7"/>
        <v>0</v>
      </c>
      <c r="O50" s="2">
        <f t="shared" si="8"/>
        <v>0</v>
      </c>
      <c r="P50" s="15">
        <f t="shared" si="9"/>
        <v>0</v>
      </c>
      <c r="Q50" s="2">
        <f t="shared" si="10"/>
        <v>0.14674799999999999</v>
      </c>
      <c r="R50" s="15">
        <f t="shared" si="11"/>
        <v>5.6743918071105827E-2</v>
      </c>
      <c r="S50" s="2">
        <f t="shared" si="12"/>
        <v>2.5861450000000001</v>
      </c>
    </row>
    <row r="51" spans="1:19" x14ac:dyDescent="0.3">
      <c r="A51" s="2" t="s">
        <v>44</v>
      </c>
      <c r="B51" s="21">
        <v>10855427</v>
      </c>
      <c r="C51" s="21">
        <v>3284745</v>
      </c>
      <c r="D51" s="21">
        <v>5471453</v>
      </c>
      <c r="E51" s="21">
        <v>1709644</v>
      </c>
      <c r="F51" s="21">
        <v>1</v>
      </c>
      <c r="G51" s="21">
        <f t="shared" si="13"/>
        <v>21321270</v>
      </c>
      <c r="H51" s="2" t="str">
        <f t="shared" si="1"/>
        <v>Vermont</v>
      </c>
      <c r="I51" s="2">
        <f t="shared" si="2"/>
        <v>10.855427000000001</v>
      </c>
      <c r="J51" s="15">
        <f t="shared" si="3"/>
        <v>0.50913604114576672</v>
      </c>
      <c r="K51" s="2">
        <f t="shared" si="4"/>
        <v>3.284745</v>
      </c>
      <c r="L51" s="15">
        <f t="shared" si="5"/>
        <v>0.15405953772922534</v>
      </c>
      <c r="M51" s="2">
        <f t="shared" si="6"/>
        <v>5.4714530000000003</v>
      </c>
      <c r="N51" s="15">
        <f t="shared" si="7"/>
        <v>0.25661946966573757</v>
      </c>
      <c r="O51" s="2">
        <f t="shared" si="8"/>
        <v>1.7096439999999999</v>
      </c>
      <c r="P51" s="15">
        <f t="shared" si="9"/>
        <v>8.018490455774914E-2</v>
      </c>
      <c r="Q51" s="2">
        <f t="shared" si="10"/>
        <v>9.9999999999999995E-7</v>
      </c>
      <c r="R51" s="15">
        <f t="shared" si="11"/>
        <v>4.6901521344647861E-8</v>
      </c>
      <c r="S51" s="2">
        <f t="shared" si="12"/>
        <v>21.321269999999998</v>
      </c>
    </row>
    <row r="52" spans="1:19" x14ac:dyDescent="0.3">
      <c r="A52" s="2" t="s">
        <v>45</v>
      </c>
      <c r="B52" s="21">
        <v>383596107</v>
      </c>
      <c r="C52" s="21">
        <v>319439</v>
      </c>
      <c r="D52" s="21">
        <v>19125</v>
      </c>
      <c r="E52" s="21">
        <v>3000</v>
      </c>
      <c r="F52" s="21">
        <v>0</v>
      </c>
      <c r="G52" s="21">
        <f t="shared" si="13"/>
        <v>383937671</v>
      </c>
      <c r="H52" s="2" t="str">
        <f t="shared" si="1"/>
        <v>Virginia</v>
      </c>
      <c r="I52" s="2">
        <f t="shared" si="2"/>
        <v>383.59610700000002</v>
      </c>
      <c r="J52" s="15">
        <f t="shared" si="3"/>
        <v>0.99911036601563386</v>
      </c>
      <c r="K52" s="2">
        <f t="shared" si="4"/>
        <v>0.31943899999999997</v>
      </c>
      <c r="L52" s="15">
        <f t="shared" si="5"/>
        <v>8.3200744320814494E-4</v>
      </c>
      <c r="M52" s="2">
        <f t="shared" si="6"/>
        <v>1.9125E-2</v>
      </c>
      <c r="N52" s="15">
        <f t="shared" si="7"/>
        <v>4.9812772865416478E-5</v>
      </c>
      <c r="O52" s="2">
        <f t="shared" si="8"/>
        <v>3.0000000000000001E-3</v>
      </c>
      <c r="P52" s="15">
        <f t="shared" si="9"/>
        <v>7.813768292614349E-6</v>
      </c>
      <c r="Q52" s="2">
        <f t="shared" si="10"/>
        <v>0</v>
      </c>
      <c r="R52" s="15">
        <f t="shared" si="11"/>
        <v>0</v>
      </c>
      <c r="S52" s="2">
        <f t="shared" si="12"/>
        <v>383.93767100000002</v>
      </c>
    </row>
    <row r="53" spans="1:19" x14ac:dyDescent="0.3">
      <c r="A53" s="2" t="s">
        <v>46</v>
      </c>
      <c r="B53" s="21">
        <v>287264952</v>
      </c>
      <c r="C53" s="21">
        <v>39147762</v>
      </c>
      <c r="D53" s="21">
        <v>0</v>
      </c>
      <c r="E53" s="21">
        <v>2724183</v>
      </c>
      <c r="F53" s="21">
        <v>62</v>
      </c>
      <c r="G53" s="21">
        <f t="shared" si="13"/>
        <v>329136959</v>
      </c>
      <c r="H53" s="2" t="str">
        <f t="shared" si="1"/>
        <v>Washington</v>
      </c>
      <c r="I53" s="2">
        <f t="shared" si="2"/>
        <v>287.26495199999999</v>
      </c>
      <c r="J53" s="15">
        <f t="shared" si="3"/>
        <v>0.87278242125339678</v>
      </c>
      <c r="K53" s="2">
        <f t="shared" si="4"/>
        <v>39.147762</v>
      </c>
      <c r="L53" s="15">
        <f t="shared" si="5"/>
        <v>0.11894064440207701</v>
      </c>
      <c r="M53" s="2">
        <f t="shared" si="6"/>
        <v>0</v>
      </c>
      <c r="N53" s="15">
        <f t="shared" si="7"/>
        <v>0</v>
      </c>
      <c r="O53" s="2">
        <f t="shared" si="8"/>
        <v>2.724183</v>
      </c>
      <c r="P53" s="15">
        <f t="shared" si="9"/>
        <v>8.2767459730950493E-3</v>
      </c>
      <c r="Q53" s="2">
        <f t="shared" si="10"/>
        <v>6.2000000000000003E-5</v>
      </c>
      <c r="R53" s="15">
        <f t="shared" si="11"/>
        <v>1.8837143111600544E-7</v>
      </c>
      <c r="S53" s="2">
        <f t="shared" si="12"/>
        <v>329.13695899999999</v>
      </c>
    </row>
    <row r="54" spans="1:19" x14ac:dyDescent="0.3">
      <c r="A54" s="2" t="s">
        <v>65</v>
      </c>
      <c r="B54" s="21">
        <v>176428</v>
      </c>
      <c r="C54" s="21">
        <v>664948</v>
      </c>
      <c r="D54" s="21">
        <v>228641</v>
      </c>
      <c r="E54" s="21">
        <v>0</v>
      </c>
      <c r="F54" s="21">
        <v>0</v>
      </c>
      <c r="G54" s="21">
        <f t="shared" si="13"/>
        <v>1070017</v>
      </c>
      <c r="H54" s="2" t="str">
        <f t="shared" si="1"/>
        <v>Washington, DC</v>
      </c>
      <c r="I54" s="2">
        <f t="shared" si="2"/>
        <v>0.176428</v>
      </c>
      <c r="J54" s="15">
        <f t="shared" si="3"/>
        <v>0.16488336166621653</v>
      </c>
      <c r="K54" s="2">
        <f t="shared" si="4"/>
        <v>0.66494799999999998</v>
      </c>
      <c r="L54" s="15">
        <f t="shared" si="5"/>
        <v>0.62143685567612472</v>
      </c>
      <c r="M54" s="2">
        <f t="shared" si="6"/>
        <v>0.22864100000000001</v>
      </c>
      <c r="N54" s="15">
        <f t="shared" si="7"/>
        <v>0.21367978265765872</v>
      </c>
      <c r="O54" s="2">
        <f t="shared" si="8"/>
        <v>0</v>
      </c>
      <c r="P54" s="15">
        <f t="shared" si="9"/>
        <v>0</v>
      </c>
      <c r="Q54" s="2">
        <f t="shared" si="10"/>
        <v>0</v>
      </c>
      <c r="R54" s="15">
        <f t="shared" si="11"/>
        <v>0</v>
      </c>
      <c r="S54" s="2">
        <f t="shared" si="12"/>
        <v>1.070017</v>
      </c>
    </row>
    <row r="55" spans="1:19" x14ac:dyDescent="0.3">
      <c r="A55" s="2" t="s">
        <v>47</v>
      </c>
      <c r="B55" s="21">
        <v>35460975</v>
      </c>
      <c r="C55" s="21">
        <v>3082051</v>
      </c>
      <c r="D55" s="21">
        <v>59700</v>
      </c>
      <c r="E55" s="21">
        <v>1621661</v>
      </c>
      <c r="F55" s="21">
        <v>4131111</v>
      </c>
      <c r="G55" s="21">
        <f t="shared" si="13"/>
        <v>44355498</v>
      </c>
      <c r="H55" s="2" t="str">
        <f t="shared" si="1"/>
        <v>West Virginia</v>
      </c>
      <c r="I55" s="2">
        <f t="shared" si="2"/>
        <v>35.460974999999998</v>
      </c>
      <c r="J55" s="15">
        <f t="shared" si="3"/>
        <v>0.79947191664943096</v>
      </c>
      <c r="K55" s="2">
        <f t="shared" si="4"/>
        <v>3.0820509999999999</v>
      </c>
      <c r="L55" s="15">
        <f t="shared" si="5"/>
        <v>6.9485207899142518E-2</v>
      </c>
      <c r="M55" s="2">
        <f t="shared" si="6"/>
        <v>5.9700000000000003E-2</v>
      </c>
      <c r="N55" s="15">
        <f t="shared" si="7"/>
        <v>1.3459436302575164E-3</v>
      </c>
      <c r="O55" s="2">
        <f t="shared" si="8"/>
        <v>1.621661</v>
      </c>
      <c r="P55" s="15">
        <f t="shared" si="9"/>
        <v>3.6560540927756013E-2</v>
      </c>
      <c r="Q55" s="2">
        <f t="shared" si="10"/>
        <v>4.1311109999999998</v>
      </c>
      <c r="R55" s="15">
        <f t="shared" si="11"/>
        <v>9.3136390893413037E-2</v>
      </c>
      <c r="S55" s="2">
        <f t="shared" si="12"/>
        <v>44.355497999999997</v>
      </c>
    </row>
    <row r="56" spans="1:19" x14ac:dyDescent="0.3">
      <c r="A56" s="2" t="s">
        <v>48</v>
      </c>
      <c r="B56" s="21">
        <v>93254584</v>
      </c>
      <c r="C56" s="21">
        <v>29700343</v>
      </c>
      <c r="D56" s="21">
        <v>0</v>
      </c>
      <c r="E56" s="21">
        <v>0</v>
      </c>
      <c r="F56" s="21">
        <v>0</v>
      </c>
      <c r="G56" s="21">
        <f t="shared" si="13"/>
        <v>122954927</v>
      </c>
      <c r="H56" s="2" t="str">
        <f t="shared" si="1"/>
        <v>Wisconsin</v>
      </c>
      <c r="I56" s="2">
        <f t="shared" si="2"/>
        <v>93.254583999999994</v>
      </c>
      <c r="J56" s="15">
        <f t="shared" si="3"/>
        <v>0.7584452797080673</v>
      </c>
      <c r="K56" s="2">
        <f t="shared" si="4"/>
        <v>29.700343</v>
      </c>
      <c r="L56" s="15">
        <f t="shared" si="5"/>
        <v>0.24155472029193267</v>
      </c>
      <c r="M56" s="2">
        <f t="shared" si="6"/>
        <v>0</v>
      </c>
      <c r="N56" s="15">
        <f t="shared" si="7"/>
        <v>0</v>
      </c>
      <c r="O56" s="2">
        <f t="shared" si="8"/>
        <v>0</v>
      </c>
      <c r="P56" s="15">
        <f t="shared" si="9"/>
        <v>0</v>
      </c>
      <c r="Q56" s="2">
        <f t="shared" si="10"/>
        <v>0</v>
      </c>
      <c r="R56" s="15">
        <f t="shared" si="11"/>
        <v>0</v>
      </c>
      <c r="S56" s="2">
        <f t="shared" si="12"/>
        <v>122.954927</v>
      </c>
    </row>
    <row r="57" spans="1:19" x14ac:dyDescent="0.3">
      <c r="A57" s="2" t="s">
        <v>49</v>
      </c>
      <c r="B57" s="21">
        <v>17032619</v>
      </c>
      <c r="C57" s="21">
        <v>0</v>
      </c>
      <c r="D57" s="21">
        <v>0</v>
      </c>
      <c r="E57" s="21">
        <v>0</v>
      </c>
      <c r="F57" s="21">
        <v>0</v>
      </c>
      <c r="G57" s="21">
        <f t="shared" si="13"/>
        <v>17032619</v>
      </c>
      <c r="H57" s="2" t="str">
        <f t="shared" si="1"/>
        <v>Wyoming</v>
      </c>
      <c r="I57" s="2">
        <v>0.16300000000000001</v>
      </c>
      <c r="J57" s="15">
        <f t="shared" si="3"/>
        <v>9.5698729596429069E-3</v>
      </c>
      <c r="K57" s="2">
        <f t="shared" si="4"/>
        <v>0</v>
      </c>
      <c r="L57" s="15">
        <f t="shared" si="5"/>
        <v>0</v>
      </c>
      <c r="M57" s="2">
        <f t="shared" si="6"/>
        <v>0</v>
      </c>
      <c r="N57" s="15">
        <f t="shared" si="7"/>
        <v>0</v>
      </c>
      <c r="O57" s="2">
        <f t="shared" si="8"/>
        <v>0</v>
      </c>
      <c r="P57" s="15">
        <f t="shared" si="9"/>
        <v>0</v>
      </c>
      <c r="Q57" s="2">
        <v>0</v>
      </c>
      <c r="R57" s="15">
        <f t="shared" si="11"/>
        <v>0</v>
      </c>
      <c r="S57" s="2">
        <f t="shared" si="12"/>
        <v>17.032619</v>
      </c>
    </row>
    <row r="58" spans="1:19" x14ac:dyDescent="0.3">
      <c r="J58" s="15"/>
      <c r="L58" s="15"/>
      <c r="N58" s="15"/>
      <c r="P58" s="15"/>
      <c r="R58" s="15"/>
    </row>
    <row r="59" spans="1:19" x14ac:dyDescent="0.3">
      <c r="A59" s="2" t="s">
        <v>53</v>
      </c>
      <c r="B59" s="21">
        <f t="shared" ref="B59:G59" si="14">+SUM(B5:B57)</f>
        <v>6386356079</v>
      </c>
      <c r="C59" s="21">
        <f t="shared" si="14"/>
        <v>1676094618</v>
      </c>
      <c r="D59" s="21">
        <f t="shared" si="14"/>
        <v>10339881</v>
      </c>
      <c r="E59" s="21">
        <f t="shared" si="14"/>
        <v>193288501</v>
      </c>
      <c r="F59" s="21">
        <f t="shared" si="14"/>
        <v>128721569</v>
      </c>
      <c r="G59" s="21">
        <f t="shared" si="14"/>
        <v>8394800648</v>
      </c>
      <c r="H59" s="2" t="str">
        <f t="shared" si="1"/>
        <v>Total</v>
      </c>
      <c r="I59" s="2">
        <f>+B59/1000000</f>
        <v>6386.3560790000001</v>
      </c>
      <c r="J59" s="15">
        <f t="shared" si="3"/>
        <v>0.76075136823189515</v>
      </c>
      <c r="K59" s="2">
        <f t="shared" si="4"/>
        <v>1676.0946180000001</v>
      </c>
      <c r="L59" s="15">
        <f t="shared" si="5"/>
        <v>0.19965865638504676</v>
      </c>
      <c r="M59" s="2">
        <f t="shared" si="6"/>
        <v>10.339881</v>
      </c>
      <c r="N59" s="15">
        <f t="shared" si="7"/>
        <v>1.2317006005929873E-3</v>
      </c>
      <c r="O59" s="2">
        <f t="shared" si="8"/>
        <v>193.288501</v>
      </c>
      <c r="P59" s="15">
        <f t="shared" si="9"/>
        <v>2.3024787497014542E-2</v>
      </c>
      <c r="Q59" s="2">
        <f t="shared" si="10"/>
        <v>128.72156899999999</v>
      </c>
      <c r="R59" s="15">
        <f t="shared" si="11"/>
        <v>1.5333487285450543E-2</v>
      </c>
      <c r="S59" s="2">
        <f t="shared" si="12"/>
        <v>8394.8006480000004</v>
      </c>
    </row>
    <row r="60" spans="1:19" x14ac:dyDescent="0.3">
      <c r="G60" s="21">
        <f>+SUM(B59:F59)</f>
        <v>8394800648</v>
      </c>
    </row>
    <row r="61" spans="1:19" x14ac:dyDescent="0.3">
      <c r="B61" s="21">
        <v>6205354468</v>
      </c>
      <c r="C61" s="21">
        <v>1676640541</v>
      </c>
      <c r="D61" s="21">
        <v>11576282</v>
      </c>
      <c r="E61" s="21">
        <v>214899565</v>
      </c>
      <c r="F61" s="21">
        <v>40941375</v>
      </c>
    </row>
    <row r="62" spans="1:19" x14ac:dyDescent="0.3">
      <c r="J62" s="2"/>
      <c r="L62" s="2"/>
    </row>
    <row r="68" spans="1:2" hidden="1" x14ac:dyDescent="0.3"/>
    <row r="69" spans="1:2" hidden="1" x14ac:dyDescent="0.3"/>
    <row r="70" spans="1:2" hidden="1" x14ac:dyDescent="0.3"/>
    <row r="71" spans="1:2" hidden="1" x14ac:dyDescent="0.3"/>
    <row r="72" spans="1:2" hidden="1" x14ac:dyDescent="0.3"/>
    <row r="73" spans="1:2" hidden="1" x14ac:dyDescent="0.3"/>
    <row r="74" spans="1:2" hidden="1" x14ac:dyDescent="0.3"/>
    <row r="75" spans="1:2" hidden="1" x14ac:dyDescent="0.3"/>
    <row r="76" spans="1:2" hidden="1" x14ac:dyDescent="0.3"/>
    <row r="77" spans="1:2" hidden="1" x14ac:dyDescent="0.3">
      <c r="A77" s="2" t="s">
        <v>63</v>
      </c>
    </row>
    <row r="78" spans="1:2" hidden="1" x14ac:dyDescent="0.3"/>
    <row r="79" spans="1:2" hidden="1" x14ac:dyDescent="0.3">
      <c r="A79" s="2" t="s">
        <v>56</v>
      </c>
      <c r="B79" s="21" t="s">
        <v>0</v>
      </c>
    </row>
    <row r="80" spans="1:2" hidden="1" x14ac:dyDescent="0.3"/>
    <row r="81" spans="1:2" hidden="1" x14ac:dyDescent="0.3">
      <c r="A81" s="2">
        <v>1</v>
      </c>
      <c r="B81" s="21">
        <v>0</v>
      </c>
    </row>
    <row r="82" spans="1:2" hidden="1" x14ac:dyDescent="0.3">
      <c r="A82" s="2">
        <v>2</v>
      </c>
      <c r="B82" s="21" t="s">
        <v>51</v>
      </c>
    </row>
    <row r="83" spans="1:2" hidden="1" x14ac:dyDescent="0.3">
      <c r="A83" s="2">
        <v>3</v>
      </c>
      <c r="B83" s="21">
        <v>0</v>
      </c>
    </row>
    <row r="84" spans="1:2" hidden="1" x14ac:dyDescent="0.3">
      <c r="A84" s="2">
        <v>4</v>
      </c>
      <c r="B84" s="21">
        <v>0</v>
      </c>
    </row>
    <row r="85" spans="1:2" hidden="1" x14ac:dyDescent="0.3">
      <c r="A85" s="2">
        <v>5</v>
      </c>
      <c r="B85" s="21">
        <v>340296</v>
      </c>
    </row>
    <row r="86" spans="1:2" hidden="1" x14ac:dyDescent="0.3">
      <c r="A86" s="2">
        <v>6</v>
      </c>
      <c r="B86" s="21">
        <v>0</v>
      </c>
    </row>
    <row r="87" spans="1:2" hidden="1" x14ac:dyDescent="0.3">
      <c r="A87" s="2">
        <v>7</v>
      </c>
      <c r="B87" s="21">
        <v>21698650</v>
      </c>
    </row>
    <row r="88" spans="1:2" hidden="1" x14ac:dyDescent="0.3">
      <c r="A88" s="2">
        <v>8</v>
      </c>
      <c r="B88" s="21">
        <v>0</v>
      </c>
    </row>
    <row r="89" spans="1:2" hidden="1" x14ac:dyDescent="0.3">
      <c r="A89" s="2">
        <v>9</v>
      </c>
      <c r="B89" s="21">
        <v>1600222</v>
      </c>
    </row>
    <row r="90" spans="1:2" hidden="1" x14ac:dyDescent="0.3">
      <c r="A90" s="2">
        <v>10</v>
      </c>
      <c r="B90" s="21">
        <v>0</v>
      </c>
    </row>
    <row r="91" spans="1:2" hidden="1" x14ac:dyDescent="0.3">
      <c r="A91" s="2">
        <v>11</v>
      </c>
      <c r="B91" s="21">
        <v>0</v>
      </c>
    </row>
    <row r="92" spans="1:2" hidden="1" x14ac:dyDescent="0.3">
      <c r="A92" s="2">
        <v>12</v>
      </c>
      <c r="B92" s="21">
        <v>1200000</v>
      </c>
    </row>
    <row r="93" spans="1:2" hidden="1" x14ac:dyDescent="0.3">
      <c r="A93" s="2">
        <v>13</v>
      </c>
      <c r="B93" s="21">
        <v>0</v>
      </c>
    </row>
    <row r="94" spans="1:2" hidden="1" x14ac:dyDescent="0.3">
      <c r="A94" s="2">
        <v>14</v>
      </c>
      <c r="B94" s="21">
        <v>0</v>
      </c>
    </row>
    <row r="95" spans="1:2" hidden="1" x14ac:dyDescent="0.3">
      <c r="A95" s="2">
        <v>15</v>
      </c>
      <c r="B95" s="21">
        <v>71319623</v>
      </c>
    </row>
    <row r="96" spans="1:2" hidden="1" x14ac:dyDescent="0.3">
      <c r="A96" s="2">
        <v>16</v>
      </c>
      <c r="B96" s="21">
        <v>0</v>
      </c>
    </row>
    <row r="97" spans="1:2" hidden="1" x14ac:dyDescent="0.3">
      <c r="A97" s="2">
        <v>17</v>
      </c>
      <c r="B97" s="21">
        <v>12906666</v>
      </c>
    </row>
    <row r="98" spans="1:2" hidden="1" x14ac:dyDescent="0.3">
      <c r="A98" s="2">
        <v>18</v>
      </c>
      <c r="B98" s="21">
        <v>0</v>
      </c>
    </row>
    <row r="99" spans="1:2" hidden="1" x14ac:dyDescent="0.3">
      <c r="A99" s="2">
        <v>19</v>
      </c>
      <c r="B99" s="21">
        <v>0</v>
      </c>
    </row>
    <row r="100" spans="1:2" hidden="1" x14ac:dyDescent="0.3">
      <c r="A100" s="2">
        <v>20</v>
      </c>
      <c r="B100" s="21">
        <v>208945</v>
      </c>
    </row>
    <row r="101" spans="1:2" hidden="1" x14ac:dyDescent="0.3">
      <c r="A101" s="2">
        <v>21</v>
      </c>
      <c r="B101" s="21">
        <v>231350</v>
      </c>
    </row>
    <row r="102" spans="1:2" hidden="1" x14ac:dyDescent="0.3">
      <c r="A102" s="2">
        <v>22</v>
      </c>
      <c r="B102" s="21">
        <v>3500000</v>
      </c>
    </row>
    <row r="103" spans="1:2" hidden="1" x14ac:dyDescent="0.3">
      <c r="A103" s="2">
        <v>23</v>
      </c>
      <c r="B103" s="21">
        <v>0</v>
      </c>
    </row>
    <row r="104" spans="1:2" hidden="1" x14ac:dyDescent="0.3">
      <c r="A104" s="2">
        <v>24</v>
      </c>
      <c r="B104" s="21">
        <v>1875000</v>
      </c>
    </row>
    <row r="105" spans="1:2" hidden="1" x14ac:dyDescent="0.3">
      <c r="A105" s="2">
        <v>25</v>
      </c>
      <c r="B105" s="21">
        <v>0</v>
      </c>
    </row>
    <row r="106" spans="1:2" hidden="1" x14ac:dyDescent="0.3">
      <c r="A106" s="2">
        <v>26</v>
      </c>
      <c r="B106" s="21">
        <v>6217000</v>
      </c>
    </row>
    <row r="107" spans="1:2" hidden="1" x14ac:dyDescent="0.3">
      <c r="A107" s="2">
        <v>27</v>
      </c>
      <c r="B107" s="21">
        <v>0</v>
      </c>
    </row>
    <row r="108" spans="1:2" hidden="1" x14ac:dyDescent="0.3">
      <c r="A108" s="2">
        <v>28</v>
      </c>
      <c r="B108" s="21">
        <v>4003797</v>
      </c>
    </row>
    <row r="109" spans="1:2" hidden="1" x14ac:dyDescent="0.3">
      <c r="A109" s="2">
        <v>29</v>
      </c>
      <c r="B109" s="21">
        <v>11031971</v>
      </c>
    </row>
    <row r="110" spans="1:2" hidden="1" x14ac:dyDescent="0.3">
      <c r="A110" s="2">
        <v>30</v>
      </c>
      <c r="B110" s="21">
        <v>589000</v>
      </c>
    </row>
    <row r="111" spans="1:2" hidden="1" x14ac:dyDescent="0.3">
      <c r="A111" s="2">
        <v>31</v>
      </c>
      <c r="B111" s="21">
        <v>0</v>
      </c>
    </row>
    <row r="112" spans="1:2" hidden="1" x14ac:dyDescent="0.3">
      <c r="A112" s="2">
        <v>32</v>
      </c>
      <c r="B112" s="21">
        <v>10776804</v>
      </c>
    </row>
    <row r="113" spans="1:2" hidden="1" x14ac:dyDescent="0.3">
      <c r="A113" s="2">
        <v>33</v>
      </c>
      <c r="B113" s="21">
        <v>0</v>
      </c>
    </row>
    <row r="114" spans="1:2" hidden="1" x14ac:dyDescent="0.3">
      <c r="A114" s="2">
        <v>34</v>
      </c>
      <c r="B114" s="21">
        <v>6045714</v>
      </c>
    </row>
    <row r="115" spans="1:2" hidden="1" x14ac:dyDescent="0.3">
      <c r="A115" s="2">
        <v>35</v>
      </c>
      <c r="B115" s="21">
        <v>0</v>
      </c>
    </row>
    <row r="116" spans="1:2" hidden="1" x14ac:dyDescent="0.3">
      <c r="A116" s="2">
        <v>36</v>
      </c>
      <c r="B116" s="21">
        <v>0</v>
      </c>
    </row>
    <row r="117" spans="1:2" hidden="1" x14ac:dyDescent="0.3">
      <c r="A117" s="2">
        <v>37</v>
      </c>
      <c r="B117" s="21">
        <v>0</v>
      </c>
    </row>
    <row r="118" spans="1:2" hidden="1" x14ac:dyDescent="0.3">
      <c r="A118" s="2">
        <v>38</v>
      </c>
      <c r="B118" s="21">
        <v>79182</v>
      </c>
    </row>
    <row r="119" spans="1:2" hidden="1" x14ac:dyDescent="0.3">
      <c r="A119" s="2">
        <v>39</v>
      </c>
      <c r="B119" s="21">
        <v>2013327</v>
      </c>
    </row>
    <row r="120" spans="1:2" hidden="1" x14ac:dyDescent="0.3">
      <c r="A120" s="2">
        <v>40</v>
      </c>
      <c r="B120" s="21">
        <v>0</v>
      </c>
    </row>
    <row r="121" spans="1:2" hidden="1" x14ac:dyDescent="0.3">
      <c r="A121" s="2">
        <v>41</v>
      </c>
      <c r="B121" s="21">
        <v>0</v>
      </c>
    </row>
    <row r="122" spans="1:2" hidden="1" x14ac:dyDescent="0.3">
      <c r="A122" s="2">
        <v>42</v>
      </c>
      <c r="B122" s="21">
        <v>-1</v>
      </c>
    </row>
    <row r="123" spans="1:2" hidden="1" x14ac:dyDescent="0.3">
      <c r="A123" s="2">
        <v>43</v>
      </c>
      <c r="B123" s="21" t="s">
        <v>51</v>
      </c>
    </row>
    <row r="124" spans="1:2" hidden="1" x14ac:dyDescent="0.3">
      <c r="A124" s="2">
        <v>44</v>
      </c>
      <c r="B124" s="21">
        <v>8702631</v>
      </c>
    </row>
    <row r="125" spans="1:2" hidden="1" x14ac:dyDescent="0.3">
      <c r="A125" s="2">
        <v>45</v>
      </c>
      <c r="B125" s="21">
        <v>0</v>
      </c>
    </row>
    <row r="126" spans="1:2" hidden="1" x14ac:dyDescent="0.3">
      <c r="A126" s="2">
        <v>46</v>
      </c>
      <c r="B126" s="21">
        <v>0</v>
      </c>
    </row>
    <row r="127" spans="1:2" hidden="1" x14ac:dyDescent="0.3">
      <c r="A127" s="2">
        <v>47</v>
      </c>
      <c r="B127" s="21">
        <v>0</v>
      </c>
    </row>
    <row r="128" spans="1:2" hidden="1" x14ac:dyDescent="0.3">
      <c r="A128" s="2">
        <v>48</v>
      </c>
      <c r="B128" s="21">
        <v>0</v>
      </c>
    </row>
    <row r="129" spans="1:2" hidden="1" x14ac:dyDescent="0.3">
      <c r="A129" s="2">
        <v>49</v>
      </c>
      <c r="B129" s="21">
        <v>7800000</v>
      </c>
    </row>
    <row r="130" spans="1:2" hidden="1" x14ac:dyDescent="0.3">
      <c r="A130" s="2">
        <v>50</v>
      </c>
      <c r="B130" s="21">
        <v>0</v>
      </c>
    </row>
    <row r="131" spans="1:2" hidden="1" x14ac:dyDescent="0.3">
      <c r="A131" s="2">
        <v>51</v>
      </c>
      <c r="B131" s="21">
        <v>0</v>
      </c>
    </row>
    <row r="132" spans="1:2" hidden="1" x14ac:dyDescent="0.3">
      <c r="A132" s="2">
        <v>52</v>
      </c>
      <c r="B132" s="21">
        <v>0</v>
      </c>
    </row>
    <row r="133" spans="1:2" hidden="1" x14ac:dyDescent="0.3"/>
    <row r="134" spans="1:2" hidden="1" x14ac:dyDescent="0.3"/>
    <row r="135" spans="1:2" hidden="1" x14ac:dyDescent="0.3"/>
    <row r="136" spans="1:2" hidden="1" x14ac:dyDescent="0.3"/>
    <row r="137" spans="1:2" hidden="1" x14ac:dyDescent="0.3"/>
    <row r="138" spans="1:2" hidden="1" x14ac:dyDescent="0.3"/>
    <row r="139" spans="1:2" hidden="1" x14ac:dyDescent="0.3"/>
    <row r="140" spans="1:2" hidden="1" x14ac:dyDescent="0.3"/>
  </sheetData>
  <phoneticPr fontId="0" type="noConversion"/>
  <printOptions horizontalCentered="1" verticalCentered="1"/>
  <pageMargins left="0.5" right="0.5" top="0.75" bottom="0.75" header="0.5" footer="0.5"/>
  <pageSetup scale="65" orientation="landscape" r:id="rId1"/>
  <headerFooter alignWithMargins="0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pageSetUpPr fitToPage="1"/>
  </sheetPr>
  <dimension ref="A2:L139"/>
  <sheetViews>
    <sheetView tabSelected="1" zoomScaleNormal="100" zoomScaleSheetLayoutView="100" workbookViewId="0"/>
  </sheetViews>
  <sheetFormatPr defaultColWidth="9.109375" defaultRowHeight="13.8" x14ac:dyDescent="0.3"/>
  <cols>
    <col min="1" max="1" width="20.33203125" style="2" customWidth="1"/>
    <col min="2" max="2" width="17" style="2" bestFit="1" customWidth="1"/>
    <col min="3" max="3" width="10.88671875" style="3" customWidth="1"/>
    <col min="4" max="4" width="11.6640625" style="2" customWidth="1"/>
    <col min="5" max="5" width="13.33203125" style="3" customWidth="1"/>
    <col min="6" max="6" width="9.6640625" style="2" bestFit="1" customWidth="1"/>
    <col min="7" max="7" width="9.6640625" style="3" bestFit="1" customWidth="1"/>
    <col min="8" max="8" width="10.5546875" style="2" customWidth="1"/>
    <col min="9" max="9" width="9.5546875" style="3" customWidth="1"/>
    <col min="10" max="10" width="9.6640625" style="2" bestFit="1" customWidth="1"/>
    <col min="11" max="11" width="8.5546875" style="3" customWidth="1"/>
    <col min="12" max="12" width="12" style="2" customWidth="1"/>
    <col min="13" max="16384" width="9.109375" style="2"/>
  </cols>
  <sheetData>
    <row r="2" spans="1:12" x14ac:dyDescent="0.3">
      <c r="A2" s="16" t="s">
        <v>75</v>
      </c>
    </row>
    <row r="3" spans="1:12" x14ac:dyDescent="0.3">
      <c r="A3" s="5"/>
    </row>
    <row r="4" spans="1:12" ht="32.25" customHeight="1" x14ac:dyDescent="0.3">
      <c r="A4" s="8"/>
      <c r="B4" s="11" t="s">
        <v>2</v>
      </c>
      <c r="C4" s="12"/>
      <c r="D4" s="10" t="s">
        <v>61</v>
      </c>
      <c r="E4" s="12"/>
      <c r="F4" s="10" t="s">
        <v>62</v>
      </c>
      <c r="G4" s="12"/>
      <c r="H4" s="11" t="s">
        <v>60</v>
      </c>
      <c r="I4" s="12"/>
      <c r="J4" s="11" t="s">
        <v>55</v>
      </c>
      <c r="K4" s="13"/>
      <c r="L4" s="6"/>
    </row>
    <row r="5" spans="1:12" ht="25.5" customHeight="1" x14ac:dyDescent="0.3">
      <c r="A5" s="9" t="s">
        <v>1</v>
      </c>
      <c r="B5" s="4" t="s">
        <v>54</v>
      </c>
      <c r="C5" s="1" t="s">
        <v>59</v>
      </c>
      <c r="D5" s="4" t="s">
        <v>54</v>
      </c>
      <c r="E5" s="1" t="s">
        <v>59</v>
      </c>
      <c r="F5" s="4" t="s">
        <v>54</v>
      </c>
      <c r="G5" s="1" t="s">
        <v>59</v>
      </c>
      <c r="H5" s="4" t="s">
        <v>54</v>
      </c>
      <c r="I5" s="1" t="s">
        <v>59</v>
      </c>
      <c r="J5" s="4" t="s">
        <v>54</v>
      </c>
      <c r="K5" s="1" t="s">
        <v>59</v>
      </c>
      <c r="L5" s="7" t="s">
        <v>53</v>
      </c>
    </row>
    <row r="7" spans="1:12" x14ac:dyDescent="0.3">
      <c r="A7" s="2" t="s">
        <v>3</v>
      </c>
      <c r="B7" s="2">
        <v>2.97553</v>
      </c>
      <c r="C7" s="17">
        <v>3.9513645117262249E-2</v>
      </c>
      <c r="D7" s="2">
        <v>0.54310099999999994</v>
      </c>
      <c r="E7" s="17">
        <v>7.212126974633172E-3</v>
      </c>
      <c r="F7" s="2">
        <v>0</v>
      </c>
      <c r="G7" s="2">
        <v>0</v>
      </c>
      <c r="H7" s="2">
        <v>1.0638E-2</v>
      </c>
      <c r="I7" s="20" t="s">
        <v>74</v>
      </c>
      <c r="J7" s="2">
        <v>71.774591000000001</v>
      </c>
      <c r="K7" s="17">
        <v>0.95313296024931526</v>
      </c>
      <c r="L7" s="2">
        <v>75.30386</v>
      </c>
    </row>
    <row r="8" spans="1:12" x14ac:dyDescent="0.3">
      <c r="A8" s="2" t="s">
        <v>52</v>
      </c>
      <c r="B8" s="2">
        <v>4.4703860000000004</v>
      </c>
      <c r="C8" s="17">
        <v>0.78022695138942588</v>
      </c>
      <c r="D8" s="2">
        <v>0.26800000000000002</v>
      </c>
      <c r="E8" s="17">
        <v>4.677466844526762E-2</v>
      </c>
      <c r="F8" s="2">
        <v>0</v>
      </c>
      <c r="G8" s="2">
        <v>0</v>
      </c>
      <c r="H8" s="2">
        <v>0.99121099999999995</v>
      </c>
      <c r="I8" s="17">
        <v>0.17299838016530655</v>
      </c>
      <c r="J8" s="2">
        <v>0</v>
      </c>
      <c r="K8" s="2">
        <v>0</v>
      </c>
      <c r="L8" s="2">
        <v>5.7295970000000001</v>
      </c>
    </row>
    <row r="9" spans="1:12" x14ac:dyDescent="0.3">
      <c r="A9" s="2" t="s">
        <v>4</v>
      </c>
      <c r="B9" s="2">
        <v>22.15887</v>
      </c>
      <c r="C9" s="17">
        <v>0.98186649133961579</v>
      </c>
      <c r="D9" s="2">
        <v>8.1099999999999992E-3</v>
      </c>
      <c r="E9" s="20" t="s">
        <v>74</v>
      </c>
      <c r="F9" s="2">
        <v>5.5579999999999997E-2</v>
      </c>
      <c r="G9" s="17">
        <v>2.4627672615370657E-3</v>
      </c>
      <c r="H9" s="2">
        <v>0.345549</v>
      </c>
      <c r="I9" s="17">
        <v>1.5311384750933276E-2</v>
      </c>
      <c r="J9" s="2">
        <v>0</v>
      </c>
      <c r="K9" s="2">
        <v>0</v>
      </c>
      <c r="L9" s="2">
        <v>22.568108999999996</v>
      </c>
    </row>
    <row r="10" spans="1:12" x14ac:dyDescent="0.3">
      <c r="A10" s="2" t="s">
        <v>5</v>
      </c>
      <c r="B10" s="2">
        <v>8.4209999999999994</v>
      </c>
      <c r="C10" s="17">
        <v>0.91905525354509099</v>
      </c>
      <c r="D10" s="2">
        <v>0.56799200000000005</v>
      </c>
      <c r="E10" s="17">
        <v>6.1989791185320442E-2</v>
      </c>
      <c r="F10" s="2">
        <v>0</v>
      </c>
      <c r="G10" s="19">
        <v>0</v>
      </c>
      <c r="H10" s="2">
        <v>0</v>
      </c>
      <c r="I10" s="19">
        <v>0</v>
      </c>
      <c r="J10" s="2">
        <v>0.173678</v>
      </c>
      <c r="K10" s="17">
        <v>1.8954955269588448E-2</v>
      </c>
      <c r="L10" s="2">
        <v>9.1626700000000003</v>
      </c>
    </row>
    <row r="11" spans="1:12" x14ac:dyDescent="0.3">
      <c r="A11" s="2" t="s">
        <v>6</v>
      </c>
      <c r="B11" s="2">
        <v>1768.07818</v>
      </c>
      <c r="C11" s="17">
        <v>0.87577008462483386</v>
      </c>
      <c r="D11" s="2">
        <v>227.50218000000001</v>
      </c>
      <c r="E11" s="17">
        <v>0.11268710042614416</v>
      </c>
      <c r="F11" s="2">
        <v>0</v>
      </c>
      <c r="G11" s="2">
        <v>0</v>
      </c>
      <c r="H11" s="2">
        <v>23.303604</v>
      </c>
      <c r="I11" s="17">
        <v>1.1542814949022004E-2</v>
      </c>
      <c r="J11" s="2">
        <v>0</v>
      </c>
      <c r="K11" s="2">
        <v>0</v>
      </c>
      <c r="L11" s="2">
        <v>2018.8839639999999</v>
      </c>
    </row>
    <row r="12" spans="1:12" x14ac:dyDescent="0.3">
      <c r="A12" s="2" t="s">
        <v>50</v>
      </c>
      <c r="B12" s="2">
        <v>117.052393</v>
      </c>
      <c r="C12" s="17">
        <v>0.93995320261005011</v>
      </c>
      <c r="D12" s="2">
        <v>5.931476</v>
      </c>
      <c r="E12" s="17">
        <v>4.7630891770018315E-2</v>
      </c>
      <c r="F12" s="2">
        <v>0</v>
      </c>
      <c r="G12" s="2">
        <v>0</v>
      </c>
      <c r="H12" s="2">
        <v>1.5461530000000001</v>
      </c>
      <c r="I12" s="17">
        <v>1.2415905619931554E-2</v>
      </c>
      <c r="J12" s="2">
        <v>0</v>
      </c>
      <c r="K12" s="2">
        <v>0</v>
      </c>
      <c r="L12" s="2">
        <v>124.530022</v>
      </c>
    </row>
    <row r="13" spans="1:12" x14ac:dyDescent="0.3">
      <c r="A13" s="2" t="s">
        <v>7</v>
      </c>
      <c r="B13" s="2">
        <v>29.730461999999999</v>
      </c>
      <c r="C13" s="17">
        <v>0.83748454987552845</v>
      </c>
      <c r="D13" s="2">
        <v>5.7692420000000002</v>
      </c>
      <c r="E13" s="17">
        <v>0.16251516843206115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35.499704000000001</v>
      </c>
    </row>
    <row r="14" spans="1:12" x14ac:dyDescent="0.3">
      <c r="A14" s="2" t="s">
        <v>8</v>
      </c>
      <c r="B14" s="2">
        <v>13.193949999999999</v>
      </c>
      <c r="C14" s="17">
        <v>0.95956348932177937</v>
      </c>
      <c r="D14" s="2">
        <v>0.27915000000000001</v>
      </c>
      <c r="E14" s="17">
        <v>2.030189200688003E-2</v>
      </c>
      <c r="F14" s="2">
        <v>0.27684999999999998</v>
      </c>
      <c r="G14" s="17">
        <v>2.0134618671340625E-2</v>
      </c>
      <c r="H14" s="2">
        <v>0</v>
      </c>
      <c r="I14" s="2">
        <v>0</v>
      </c>
      <c r="J14" s="2">
        <v>0</v>
      </c>
      <c r="K14" s="2">
        <v>0</v>
      </c>
      <c r="L14" s="2">
        <v>13.749949999999998</v>
      </c>
    </row>
    <row r="15" spans="1:12" x14ac:dyDescent="0.3">
      <c r="A15" s="2" t="s">
        <v>9</v>
      </c>
      <c r="B15" s="2">
        <v>131.81416400000001</v>
      </c>
      <c r="C15" s="17">
        <v>0.78934883538884515</v>
      </c>
      <c r="D15" s="2">
        <v>21.968527000000002</v>
      </c>
      <c r="E15" s="17">
        <v>0.13155514306230703</v>
      </c>
      <c r="F15" s="2">
        <v>0</v>
      </c>
      <c r="G15" s="2">
        <v>0</v>
      </c>
      <c r="H15" s="2">
        <v>6.2083250000000003</v>
      </c>
      <c r="I15" s="17">
        <v>3.7177598823639711E-2</v>
      </c>
      <c r="J15" s="2">
        <v>7</v>
      </c>
      <c r="K15" s="17">
        <v>4.1918422725208161E-2</v>
      </c>
      <c r="L15" s="2">
        <v>166.991016</v>
      </c>
    </row>
    <row r="16" spans="1:12" x14ac:dyDescent="0.3">
      <c r="A16" s="2" t="s">
        <v>10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</row>
    <row r="17" spans="1:12" x14ac:dyDescent="0.3">
      <c r="A17" s="2" t="s">
        <v>11</v>
      </c>
      <c r="B17" s="2">
        <v>3.2849889999999999</v>
      </c>
      <c r="C17" s="17">
        <v>1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3.2849889999999999</v>
      </c>
    </row>
    <row r="18" spans="1:12" x14ac:dyDescent="0.3">
      <c r="A18" s="2" t="s">
        <v>12</v>
      </c>
      <c r="B18" s="2">
        <v>8.7939810000000005</v>
      </c>
      <c r="C18" s="17">
        <v>0.88653032511861185</v>
      </c>
      <c r="D18" s="2">
        <v>1.1255679999999999</v>
      </c>
      <c r="E18" s="17">
        <v>0.11346967488138825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9.9195489999999999</v>
      </c>
    </row>
    <row r="19" spans="1:12" x14ac:dyDescent="0.3">
      <c r="A19" s="2" t="s">
        <v>13</v>
      </c>
      <c r="B19" s="2">
        <v>190.20580100000001</v>
      </c>
      <c r="C19" s="17">
        <v>0.54888211158469935</v>
      </c>
      <c r="D19" s="2">
        <v>145.22791900000001</v>
      </c>
      <c r="E19" s="17">
        <v>0.41908820037392913</v>
      </c>
      <c r="F19" s="2">
        <v>2.9600000000000001E-2</v>
      </c>
      <c r="G19" s="20" t="s">
        <v>74</v>
      </c>
      <c r="H19" s="2">
        <v>11.069746</v>
      </c>
      <c r="I19" s="17">
        <v>3.1944270507219069E-2</v>
      </c>
      <c r="J19" s="2">
        <v>0</v>
      </c>
      <c r="K19" s="2">
        <v>0</v>
      </c>
      <c r="L19" s="2">
        <v>346.53306600000002</v>
      </c>
    </row>
    <row r="20" spans="1:12" x14ac:dyDescent="0.3">
      <c r="A20" s="2" t="s">
        <v>14</v>
      </c>
      <c r="B20" s="2">
        <v>219.257229</v>
      </c>
      <c r="C20" s="17">
        <v>0.735952678161648</v>
      </c>
      <c r="D20" s="2">
        <v>74.086068999999995</v>
      </c>
      <c r="E20" s="17">
        <v>0.248675225641106</v>
      </c>
      <c r="F20" s="2">
        <v>6.8450999999999998E-2</v>
      </c>
      <c r="G20" s="20" t="s">
        <v>74</v>
      </c>
      <c r="H20" s="2">
        <v>4.5112500000000004</v>
      </c>
      <c r="I20" s="17">
        <v>1.5142335486492603E-2</v>
      </c>
      <c r="J20" s="2">
        <v>0</v>
      </c>
      <c r="K20" s="2">
        <v>0</v>
      </c>
      <c r="L20" s="2">
        <v>297.922999</v>
      </c>
    </row>
    <row r="21" spans="1:12" x14ac:dyDescent="0.3">
      <c r="A21" s="2" t="s">
        <v>15</v>
      </c>
      <c r="B21" s="2">
        <v>9.95655</v>
      </c>
      <c r="C21" s="17">
        <v>0.16275345189976778</v>
      </c>
      <c r="D21" s="2">
        <v>49.211481999999997</v>
      </c>
      <c r="E21" s="17">
        <v>0.80442910130550116</v>
      </c>
      <c r="F21" s="2">
        <v>0</v>
      </c>
      <c r="G21" s="2">
        <v>0</v>
      </c>
      <c r="H21" s="2">
        <v>2.0076290000000001</v>
      </c>
      <c r="I21" s="17">
        <v>3.2817446794730996E-2</v>
      </c>
      <c r="J21" s="2">
        <v>0</v>
      </c>
      <c r="K21" s="2">
        <v>0</v>
      </c>
      <c r="L21" s="2">
        <v>61.175660999999998</v>
      </c>
    </row>
    <row r="22" spans="1:12" x14ac:dyDescent="0.3">
      <c r="A22" s="2" t="s">
        <v>16</v>
      </c>
      <c r="B22" s="2">
        <v>8.8579399999999993</v>
      </c>
      <c r="C22" s="17">
        <v>0.51348453849206577</v>
      </c>
      <c r="D22" s="2">
        <v>8.3927060000000004</v>
      </c>
      <c r="E22" s="17">
        <v>0.48651546150793429</v>
      </c>
      <c r="F22" s="2">
        <v>0</v>
      </c>
      <c r="G22" s="2">
        <v>0</v>
      </c>
      <c r="H22" s="2">
        <v>0</v>
      </c>
      <c r="I22" s="17">
        <v>0</v>
      </c>
      <c r="J22" s="2">
        <v>0</v>
      </c>
      <c r="K22" s="2">
        <v>0</v>
      </c>
      <c r="L22" s="2">
        <v>17.250646</v>
      </c>
    </row>
    <row r="23" spans="1:12" x14ac:dyDescent="0.3">
      <c r="A23" s="2" t="s">
        <v>17</v>
      </c>
      <c r="B23" s="2">
        <v>56.224226999999999</v>
      </c>
      <c r="C23" s="17">
        <v>0.56933267076174632</v>
      </c>
      <c r="D23" s="2">
        <v>37.954034999999998</v>
      </c>
      <c r="E23" s="17">
        <v>0.38432670871108277</v>
      </c>
      <c r="F23" s="2">
        <v>0</v>
      </c>
      <c r="G23" s="2">
        <v>0</v>
      </c>
      <c r="H23" s="2">
        <v>4.5763499999999997</v>
      </c>
      <c r="I23" s="17">
        <v>4.6340620527170924E-2</v>
      </c>
      <c r="J23" s="2">
        <v>0</v>
      </c>
      <c r="K23" s="2">
        <v>0</v>
      </c>
      <c r="L23" s="2">
        <v>98.754611999999995</v>
      </c>
    </row>
    <row r="24" spans="1:12" x14ac:dyDescent="0.3">
      <c r="A24" s="2" t="s">
        <v>18</v>
      </c>
      <c r="B24" s="2">
        <v>24.086490999999999</v>
      </c>
      <c r="C24" s="17">
        <v>0.9123232641704937</v>
      </c>
      <c r="D24" s="2">
        <v>2.3147769999999999</v>
      </c>
      <c r="E24" s="17">
        <v>8.7676735829506372E-2</v>
      </c>
      <c r="F24" s="2">
        <v>0</v>
      </c>
      <c r="G24" s="2">
        <v>0</v>
      </c>
      <c r="H24" s="2">
        <v>0</v>
      </c>
      <c r="I24" s="17">
        <v>0</v>
      </c>
      <c r="J24" s="2">
        <v>0</v>
      </c>
      <c r="K24" s="2">
        <v>0</v>
      </c>
      <c r="L24" s="2">
        <v>26.401267999999998</v>
      </c>
    </row>
    <row r="25" spans="1:12" x14ac:dyDescent="0.3">
      <c r="A25" s="2" t="s">
        <v>19</v>
      </c>
      <c r="B25" s="2">
        <v>14.776391</v>
      </c>
      <c r="C25" s="17">
        <v>0.79709182464141781</v>
      </c>
      <c r="D25" s="2">
        <v>3.7102909999999998</v>
      </c>
      <c r="E25" s="17">
        <v>0.20014647846965006</v>
      </c>
      <c r="F25" s="2">
        <v>5.1195999999999998E-2</v>
      </c>
      <c r="G25" s="17">
        <v>2.7616968889319473E-3</v>
      </c>
      <c r="H25" s="2">
        <v>0</v>
      </c>
      <c r="I25" s="17">
        <v>0</v>
      </c>
      <c r="J25" s="2">
        <v>0</v>
      </c>
      <c r="K25" s="2">
        <v>0</v>
      </c>
      <c r="L25" s="2">
        <v>18.537878000000003</v>
      </c>
    </row>
    <row r="26" spans="1:12" x14ac:dyDescent="0.3">
      <c r="A26" s="2" t="s">
        <v>20</v>
      </c>
      <c r="B26" s="2">
        <v>72.481008000000003</v>
      </c>
      <c r="C26" s="17">
        <v>0.74982366509269005</v>
      </c>
      <c r="D26" s="2">
        <v>16.805814999999999</v>
      </c>
      <c r="E26" s="17">
        <v>0.17385792700578481</v>
      </c>
      <c r="F26" s="2">
        <v>0.253915</v>
      </c>
      <c r="G26" s="17">
        <v>2.626777430054648E-3</v>
      </c>
      <c r="H26" s="2">
        <v>5.5647000000000002E-2</v>
      </c>
      <c r="I26" s="17">
        <v>5.7567407853120528E-4</v>
      </c>
      <c r="J26" s="2">
        <v>7.0676860000000001</v>
      </c>
      <c r="K26" s="17">
        <v>7.3115956392939427E-2</v>
      </c>
      <c r="L26" s="2">
        <v>96.664070999999993</v>
      </c>
    </row>
    <row r="27" spans="1:12" x14ac:dyDescent="0.3">
      <c r="A27" s="2" t="s">
        <v>21</v>
      </c>
      <c r="B27" s="2">
        <v>58.662098999999998</v>
      </c>
      <c r="C27" s="17">
        <v>0.64463875515897218</v>
      </c>
      <c r="D27" s="2">
        <v>31.207989000000001</v>
      </c>
      <c r="E27" s="17">
        <v>0.34294509611691359</v>
      </c>
      <c r="F27" s="2">
        <v>0.90708999999999995</v>
      </c>
      <c r="G27" s="17">
        <v>9.9680266881884347E-3</v>
      </c>
      <c r="H27" s="2">
        <v>0.222779</v>
      </c>
      <c r="I27" s="17">
        <v>2.4481220359257976E-3</v>
      </c>
      <c r="J27" s="2">
        <v>0</v>
      </c>
      <c r="K27" s="2">
        <v>0</v>
      </c>
      <c r="L27" s="2">
        <v>90.999956999999995</v>
      </c>
    </row>
    <row r="28" spans="1:12" x14ac:dyDescent="0.3">
      <c r="A28" s="2" t="s">
        <v>22</v>
      </c>
      <c r="B28" s="2">
        <v>67.448432999999994</v>
      </c>
      <c r="C28" s="17">
        <v>0.62892472130481314</v>
      </c>
      <c r="D28" s="2">
        <v>39.795614999999998</v>
      </c>
      <c r="E28" s="17">
        <v>0.37107527869518692</v>
      </c>
      <c r="F28" s="2">
        <v>0</v>
      </c>
      <c r="G28" s="2">
        <v>0</v>
      </c>
      <c r="H28" s="2">
        <v>0</v>
      </c>
      <c r="I28" s="17">
        <v>0</v>
      </c>
      <c r="J28" s="2">
        <v>0</v>
      </c>
      <c r="K28" s="2">
        <v>0</v>
      </c>
      <c r="L28" s="2">
        <v>107.24404799999999</v>
      </c>
    </row>
    <row r="29" spans="1:12" x14ac:dyDescent="0.3">
      <c r="A29" s="2" t="s">
        <v>23</v>
      </c>
      <c r="B29" s="2">
        <v>126.87148999999999</v>
      </c>
      <c r="C29" s="17">
        <v>0.65203759612745504</v>
      </c>
      <c r="D29" s="2">
        <v>60.220478999999997</v>
      </c>
      <c r="E29" s="17">
        <v>0.30949440543973977</v>
      </c>
      <c r="F29" s="2">
        <v>0</v>
      </c>
      <c r="G29" s="2">
        <v>0</v>
      </c>
      <c r="H29" s="2">
        <v>7.4849860000000001</v>
      </c>
      <c r="I29" s="17">
        <v>3.8467998432805163E-2</v>
      </c>
      <c r="J29" s="2">
        <v>0</v>
      </c>
      <c r="K29" s="2">
        <v>0</v>
      </c>
      <c r="L29" s="2">
        <v>194.576955</v>
      </c>
    </row>
    <row r="30" spans="1:12" x14ac:dyDescent="0.3">
      <c r="A30" s="2" t="s">
        <v>24</v>
      </c>
      <c r="B30" s="2">
        <v>15.263061</v>
      </c>
      <c r="C30" s="17">
        <v>0.91053209330927121</v>
      </c>
      <c r="D30" s="2">
        <v>1.4997320000000001</v>
      </c>
      <c r="E30" s="17">
        <v>8.9467906690728682E-2</v>
      </c>
      <c r="F30" s="2">
        <v>0</v>
      </c>
      <c r="G30" s="2">
        <v>0</v>
      </c>
      <c r="H30" s="2">
        <v>0</v>
      </c>
      <c r="I30" s="17">
        <v>0</v>
      </c>
      <c r="J30" s="2">
        <v>0</v>
      </c>
      <c r="K30" s="2">
        <v>0</v>
      </c>
      <c r="L30" s="2">
        <v>16.762793000000002</v>
      </c>
    </row>
    <row r="31" spans="1:12" x14ac:dyDescent="0.3">
      <c r="A31" s="2" t="s">
        <v>25</v>
      </c>
      <c r="B31" s="2">
        <v>52.906320999999998</v>
      </c>
      <c r="C31" s="17">
        <v>0.70451141439123022</v>
      </c>
      <c r="D31" s="2">
        <v>22.190149999999999</v>
      </c>
      <c r="E31" s="17">
        <v>0.29548858560876984</v>
      </c>
      <c r="F31" s="2">
        <v>0</v>
      </c>
      <c r="G31" s="2">
        <v>0</v>
      </c>
      <c r="H31" s="2">
        <v>0</v>
      </c>
      <c r="I31" s="17">
        <v>0</v>
      </c>
      <c r="J31" s="2">
        <v>0</v>
      </c>
      <c r="K31" s="2">
        <v>0</v>
      </c>
      <c r="L31" s="2">
        <v>75.096470999999994</v>
      </c>
    </row>
    <row r="32" spans="1:12" x14ac:dyDescent="0.3">
      <c r="A32" s="2" t="s">
        <v>26</v>
      </c>
      <c r="B32" s="2">
        <v>0.40023199999999998</v>
      </c>
      <c r="C32" s="17">
        <v>1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17">
        <v>0</v>
      </c>
      <c r="J32" s="2">
        <v>0</v>
      </c>
      <c r="K32" s="2">
        <v>0</v>
      </c>
      <c r="L32" s="2">
        <v>0.40023199999999998</v>
      </c>
    </row>
    <row r="33" spans="1:12" x14ac:dyDescent="0.3">
      <c r="A33" s="2" t="s">
        <v>27</v>
      </c>
      <c r="B33" s="2">
        <v>13.394852</v>
      </c>
      <c r="C33" s="17">
        <v>0.75096620340033626</v>
      </c>
      <c r="D33" s="2">
        <v>3.5752619999999999</v>
      </c>
      <c r="E33" s="17">
        <v>0.20044274698231029</v>
      </c>
      <c r="F33" s="2">
        <v>0</v>
      </c>
      <c r="G33" s="2">
        <v>0</v>
      </c>
      <c r="H33" s="2">
        <v>0.86670999999999998</v>
      </c>
      <c r="I33" s="17">
        <v>4.8591049617353402E-2</v>
      </c>
      <c r="J33" s="2">
        <v>0</v>
      </c>
      <c r="K33" s="2">
        <v>0</v>
      </c>
      <c r="L33" s="2">
        <v>17.836824</v>
      </c>
    </row>
    <row r="34" spans="1:12" x14ac:dyDescent="0.3">
      <c r="A34" s="2" t="s">
        <v>28</v>
      </c>
      <c r="B34" s="2">
        <v>10.809063</v>
      </c>
      <c r="C34" s="17">
        <v>1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17">
        <v>0</v>
      </c>
      <c r="J34" s="2">
        <v>0</v>
      </c>
      <c r="K34" s="2">
        <v>0</v>
      </c>
      <c r="L34" s="2">
        <v>10.809063</v>
      </c>
    </row>
    <row r="35" spans="1:12" x14ac:dyDescent="0.3">
      <c r="A35" s="2" t="s">
        <v>29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17">
        <v>0</v>
      </c>
      <c r="J35" s="2">
        <v>0</v>
      </c>
      <c r="K35" s="2">
        <v>0</v>
      </c>
      <c r="L35" s="2">
        <v>0</v>
      </c>
    </row>
    <row r="36" spans="1:12" x14ac:dyDescent="0.3">
      <c r="A36" s="2" t="s">
        <v>30</v>
      </c>
      <c r="B36" s="2">
        <v>281.19086399999998</v>
      </c>
      <c r="C36" s="17">
        <v>0.68405651090754183</v>
      </c>
      <c r="D36" s="2">
        <v>113.581622</v>
      </c>
      <c r="E36" s="17">
        <v>0.2763114240032325</v>
      </c>
      <c r="F36" s="2">
        <v>0</v>
      </c>
      <c r="G36" s="2">
        <v>0</v>
      </c>
      <c r="H36" s="2">
        <v>16.291307</v>
      </c>
      <c r="I36" s="17">
        <v>3.9632065089225704E-2</v>
      </c>
      <c r="J36" s="2">
        <v>0</v>
      </c>
      <c r="K36" s="2">
        <v>0</v>
      </c>
      <c r="L36" s="2">
        <v>411.06379299999998</v>
      </c>
    </row>
    <row r="37" spans="1:12" x14ac:dyDescent="0.3">
      <c r="A37" s="2" t="s">
        <v>31</v>
      </c>
      <c r="B37" s="2">
        <v>0.46872200000000003</v>
      </c>
      <c r="C37" s="17">
        <v>1.8868568613917291E-2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17">
        <v>0</v>
      </c>
      <c r="J37" s="2">
        <v>24.372696000000001</v>
      </c>
      <c r="K37" s="17">
        <v>0.98113143138608272</v>
      </c>
      <c r="L37" s="2">
        <v>24.841418000000001</v>
      </c>
    </row>
    <row r="38" spans="1:12" x14ac:dyDescent="0.3">
      <c r="A38" s="2" t="s">
        <v>32</v>
      </c>
      <c r="B38" s="2">
        <v>635.94259999999997</v>
      </c>
      <c r="C38" s="17">
        <v>0.68496366887590965</v>
      </c>
      <c r="D38" s="2">
        <v>233.8477</v>
      </c>
      <c r="E38" s="17">
        <v>0.25187364166230264</v>
      </c>
      <c r="F38" s="2">
        <v>0</v>
      </c>
      <c r="G38" s="2">
        <v>0</v>
      </c>
      <c r="H38" s="2">
        <v>58.642000000000003</v>
      </c>
      <c r="I38" s="17">
        <v>6.316236633655474E-2</v>
      </c>
      <c r="J38" s="2">
        <v>0</v>
      </c>
      <c r="K38" s="2">
        <v>0</v>
      </c>
      <c r="L38" s="2">
        <v>928.43230000000005</v>
      </c>
    </row>
    <row r="39" spans="1:12" x14ac:dyDescent="0.3">
      <c r="A39" s="2" t="s">
        <v>33</v>
      </c>
      <c r="B39" s="2">
        <v>206.64490499999999</v>
      </c>
      <c r="C39" s="17">
        <v>0.67519604113439491</v>
      </c>
      <c r="D39" s="2">
        <v>85.675596999999996</v>
      </c>
      <c r="E39" s="17">
        <v>0.27993830245282769</v>
      </c>
      <c r="F39" s="2">
        <v>0</v>
      </c>
      <c r="G39" s="2">
        <v>0</v>
      </c>
      <c r="H39" s="2">
        <v>0</v>
      </c>
      <c r="I39" s="17">
        <v>0</v>
      </c>
      <c r="J39" s="2">
        <v>13.731211</v>
      </c>
      <c r="K39" s="17">
        <v>4.4865656412777545E-2</v>
      </c>
      <c r="L39" s="2">
        <v>306.05171299999995</v>
      </c>
    </row>
    <row r="40" spans="1:12" x14ac:dyDescent="0.3">
      <c r="A40" s="2" t="s">
        <v>34</v>
      </c>
      <c r="B40" s="2">
        <v>9.1178539999999995</v>
      </c>
      <c r="C40" s="17">
        <v>0.81099898743580756</v>
      </c>
      <c r="D40" s="2">
        <v>1.9913369999999999</v>
      </c>
      <c r="E40" s="17">
        <v>0.17712197306991961</v>
      </c>
      <c r="F40" s="2">
        <v>0</v>
      </c>
      <c r="G40" s="2">
        <v>0</v>
      </c>
      <c r="H40" s="2">
        <v>0.13355300000000001</v>
      </c>
      <c r="I40" s="17">
        <v>1.1879039494272931E-2</v>
      </c>
      <c r="J40" s="2">
        <v>0</v>
      </c>
      <c r="K40" s="2">
        <v>0</v>
      </c>
      <c r="L40" s="2">
        <v>11.242743999999998</v>
      </c>
    </row>
    <row r="41" spans="1:12" x14ac:dyDescent="0.3">
      <c r="A41" s="2" t="s">
        <v>35</v>
      </c>
      <c r="B41" s="2">
        <v>49.300553999999998</v>
      </c>
      <c r="C41" s="17">
        <v>0.52207654214779808</v>
      </c>
      <c r="D41" s="2">
        <v>40.406171000000001</v>
      </c>
      <c r="E41" s="17">
        <v>0.42788797134232276</v>
      </c>
      <c r="F41" s="2">
        <v>0.39151799999999998</v>
      </c>
      <c r="G41" s="17">
        <v>4.1460459780760595E-3</v>
      </c>
      <c r="H41" s="2">
        <v>4.3334159999999997</v>
      </c>
      <c r="I41" s="17">
        <v>4.5889440531802994E-2</v>
      </c>
      <c r="J41" s="2">
        <v>0</v>
      </c>
      <c r="K41" s="2">
        <v>0</v>
      </c>
      <c r="L41" s="2">
        <v>94.43165900000001</v>
      </c>
    </row>
    <row r="42" spans="1:12" x14ac:dyDescent="0.3">
      <c r="A42" s="2" t="s">
        <v>36</v>
      </c>
      <c r="B42" s="2">
        <v>76.628355999999997</v>
      </c>
      <c r="C42" s="17">
        <v>0.88913732718378546</v>
      </c>
      <c r="D42" s="2">
        <v>9.4423619999999993</v>
      </c>
      <c r="E42" s="17">
        <v>0.1095620074503718</v>
      </c>
      <c r="F42" s="2">
        <v>0</v>
      </c>
      <c r="G42" s="2">
        <v>0</v>
      </c>
      <c r="H42" s="2">
        <v>0.112095</v>
      </c>
      <c r="I42" s="17">
        <v>1.3006653658427232E-3</v>
      </c>
      <c r="J42" s="2">
        <v>0</v>
      </c>
      <c r="K42" s="2">
        <v>0</v>
      </c>
      <c r="L42" s="2">
        <v>86.182812999999996</v>
      </c>
    </row>
    <row r="43" spans="1:12" x14ac:dyDescent="0.3">
      <c r="A43" s="2" t="s">
        <v>37</v>
      </c>
      <c r="B43" s="2">
        <v>66.976146</v>
      </c>
      <c r="C43" s="17">
        <v>0.92871269269990664</v>
      </c>
      <c r="D43" s="2">
        <v>5.1264370000000001</v>
      </c>
      <c r="E43" s="17">
        <v>7.1084817424795263E-2</v>
      </c>
      <c r="F43" s="2">
        <v>0</v>
      </c>
      <c r="G43" s="2">
        <v>0</v>
      </c>
      <c r="H43" s="2">
        <v>1.4603E-2</v>
      </c>
      <c r="I43" s="17">
        <v>2.0248987529824031E-4</v>
      </c>
      <c r="J43" s="2">
        <v>0</v>
      </c>
      <c r="K43" s="2">
        <v>0</v>
      </c>
      <c r="L43" s="2">
        <v>72.11718599999999</v>
      </c>
    </row>
    <row r="44" spans="1:12" x14ac:dyDescent="0.3">
      <c r="A44" s="2" t="s">
        <v>38</v>
      </c>
      <c r="B44" s="2">
        <v>224.39466200000001</v>
      </c>
      <c r="C44" s="17">
        <v>0.51774460130605016</v>
      </c>
      <c r="D44" s="2">
        <v>168.75398000000001</v>
      </c>
      <c r="E44" s="17">
        <v>0.38936515385517129</v>
      </c>
      <c r="F44" s="2">
        <v>2.5267620000000002</v>
      </c>
      <c r="G44" s="17">
        <v>5.8299844239845505E-3</v>
      </c>
      <c r="H44" s="2">
        <v>37.732615000000003</v>
      </c>
      <c r="I44" s="17">
        <v>8.7060260414794033E-2</v>
      </c>
      <c r="J44" s="2">
        <v>0</v>
      </c>
      <c r="K44" s="2">
        <v>0</v>
      </c>
      <c r="L44" s="2">
        <v>433.40801900000002</v>
      </c>
    </row>
    <row r="45" spans="1:12" x14ac:dyDescent="0.3">
      <c r="A45" s="2" t="s">
        <v>39</v>
      </c>
      <c r="B45" s="2">
        <v>9.6573000000000006E-2</v>
      </c>
      <c r="C45" s="17">
        <v>1.3991615722801626E-2</v>
      </c>
      <c r="D45" s="2">
        <v>4.8003830000000001</v>
      </c>
      <c r="E45" s="17">
        <v>0.6954854282073627</v>
      </c>
      <c r="F45" s="2">
        <v>0</v>
      </c>
      <c r="G45" s="2">
        <v>0</v>
      </c>
      <c r="H45" s="2">
        <v>2.0052490000000001</v>
      </c>
      <c r="I45" s="17">
        <v>0.29052295606983564</v>
      </c>
      <c r="J45" s="2">
        <v>0</v>
      </c>
      <c r="K45" s="2">
        <v>0</v>
      </c>
      <c r="L45" s="2">
        <v>6.9022050000000004</v>
      </c>
    </row>
    <row r="46" spans="1:12" x14ac:dyDescent="0.3">
      <c r="A46" s="2" t="s">
        <v>40</v>
      </c>
      <c r="B46" s="2">
        <v>7.5661019999999999</v>
      </c>
      <c r="C46" s="17">
        <v>0.80328900262705727</v>
      </c>
      <c r="D46" s="2">
        <v>1.8528020000000001</v>
      </c>
      <c r="E46" s="17">
        <v>0.19671099737294276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9.4189039999999995</v>
      </c>
    </row>
    <row r="47" spans="1:12" x14ac:dyDescent="0.3">
      <c r="A47" s="2" t="s">
        <v>66</v>
      </c>
      <c r="B47" s="2">
        <v>24.339174</v>
      </c>
      <c r="C47" s="17">
        <v>0.8363049049882092</v>
      </c>
      <c r="D47" s="2">
        <v>4.7640560000000001</v>
      </c>
      <c r="E47" s="17">
        <v>0.1636950950117908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29.10323</v>
      </c>
    </row>
    <row r="48" spans="1:12" x14ac:dyDescent="0.3">
      <c r="A48" s="2" t="s">
        <v>64</v>
      </c>
      <c r="B48" s="2">
        <v>0</v>
      </c>
      <c r="C48" s="2">
        <v>0</v>
      </c>
      <c r="D48" s="2">
        <v>38.285069</v>
      </c>
      <c r="E48" s="17">
        <v>1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38.285069</v>
      </c>
    </row>
    <row r="49" spans="1:12" x14ac:dyDescent="0.3">
      <c r="A49" s="2" t="s">
        <v>67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0.225382</v>
      </c>
      <c r="K49" s="17">
        <v>1</v>
      </c>
      <c r="L49" s="2">
        <v>0.225382</v>
      </c>
    </row>
    <row r="50" spans="1:12" x14ac:dyDescent="0.3">
      <c r="A50" s="2" t="s">
        <v>41</v>
      </c>
      <c r="B50" s="2">
        <v>79.022309000000007</v>
      </c>
      <c r="C50" s="17">
        <v>0.66653099420685769</v>
      </c>
      <c r="D50" s="2">
        <v>34.770682999999998</v>
      </c>
      <c r="E50" s="17">
        <v>0.29328095069003213</v>
      </c>
      <c r="F50" s="2">
        <v>0</v>
      </c>
      <c r="G50" s="2">
        <v>0</v>
      </c>
      <c r="H50" s="2">
        <v>4.7645980000000003</v>
      </c>
      <c r="I50" s="17">
        <v>4.0188046668390896E-2</v>
      </c>
      <c r="J50" s="2">
        <v>0</v>
      </c>
      <c r="K50" s="2">
        <v>0</v>
      </c>
      <c r="L50" s="2">
        <v>118.55759</v>
      </c>
    </row>
    <row r="51" spans="1:12" x14ac:dyDescent="0.3">
      <c r="A51" s="2" t="s">
        <v>42</v>
      </c>
      <c r="B51" s="2">
        <v>843.29158600000005</v>
      </c>
      <c r="C51" s="17">
        <v>0.89754719945333228</v>
      </c>
      <c r="D51" s="2">
        <v>96.161563999999998</v>
      </c>
      <c r="E51" s="17">
        <v>0.102348397512948</v>
      </c>
      <c r="F51" s="2">
        <v>0</v>
      </c>
      <c r="G51" s="2">
        <v>0</v>
      </c>
      <c r="H51" s="2">
        <v>0</v>
      </c>
      <c r="I51" s="2">
        <v>0</v>
      </c>
      <c r="J51" s="2">
        <v>9.8091999999999999E-2</v>
      </c>
      <c r="K51" s="20" t="s">
        <v>74</v>
      </c>
      <c r="L51" s="2">
        <v>939.551242</v>
      </c>
    </row>
    <row r="52" spans="1:12" x14ac:dyDescent="0.3">
      <c r="A52" s="2" t="s">
        <v>43</v>
      </c>
      <c r="B52" s="2">
        <v>2.159497</v>
      </c>
      <c r="C52" s="17">
        <v>0.8350254916100992</v>
      </c>
      <c r="D52" s="2">
        <v>0.27989999999999998</v>
      </c>
      <c r="E52" s="17">
        <v>0.10823059031879495</v>
      </c>
      <c r="F52" s="2">
        <v>0</v>
      </c>
      <c r="G52" s="2">
        <v>0</v>
      </c>
      <c r="H52" s="2">
        <v>0</v>
      </c>
      <c r="I52" s="2">
        <v>0</v>
      </c>
      <c r="J52" s="2">
        <v>0.14674799999999999</v>
      </c>
      <c r="K52" s="17">
        <v>5.6743918071105827E-2</v>
      </c>
      <c r="L52" s="2">
        <v>2.5861450000000001</v>
      </c>
    </row>
    <row r="53" spans="1:12" x14ac:dyDescent="0.3">
      <c r="A53" s="2" t="s">
        <v>44</v>
      </c>
      <c r="B53" s="2">
        <v>10.855427000000001</v>
      </c>
      <c r="C53" s="17">
        <v>0.5091360411457666</v>
      </c>
      <c r="D53" s="2">
        <v>3.284745</v>
      </c>
      <c r="E53" s="17">
        <v>0.15405953772922532</v>
      </c>
      <c r="F53" s="2">
        <v>5.4714530000000003</v>
      </c>
      <c r="G53" s="17">
        <v>0.25661946966573757</v>
      </c>
      <c r="H53" s="2">
        <v>1.7096439999999999</v>
      </c>
      <c r="I53" s="17">
        <v>8.0184904557749126E-2</v>
      </c>
      <c r="J53" s="2">
        <v>0</v>
      </c>
      <c r="K53" s="2">
        <v>0</v>
      </c>
      <c r="L53" s="2">
        <v>21.321269000000001</v>
      </c>
    </row>
    <row r="54" spans="1:12" x14ac:dyDescent="0.3">
      <c r="A54" s="2" t="s">
        <v>45</v>
      </c>
      <c r="B54" s="2">
        <v>383.59610700000002</v>
      </c>
      <c r="C54" s="17">
        <v>0.99911036601563397</v>
      </c>
      <c r="D54" s="2">
        <v>0.31943899999999997</v>
      </c>
      <c r="E54" s="17">
        <v>8.3200744320814516E-4</v>
      </c>
      <c r="F54" s="2">
        <v>1.9125E-2</v>
      </c>
      <c r="G54" s="20" t="s">
        <v>74</v>
      </c>
      <c r="H54" s="2">
        <v>3.0000000000000001E-3</v>
      </c>
      <c r="I54" s="20" t="s">
        <v>74</v>
      </c>
      <c r="J54" s="2">
        <v>0</v>
      </c>
      <c r="K54" s="2">
        <v>0</v>
      </c>
      <c r="L54" s="2">
        <v>383.93767099999997</v>
      </c>
    </row>
    <row r="55" spans="1:12" x14ac:dyDescent="0.3">
      <c r="A55" s="2" t="s">
        <v>46</v>
      </c>
      <c r="B55" s="2">
        <v>287.26495199999999</v>
      </c>
      <c r="C55" s="17">
        <v>0.87278242125339678</v>
      </c>
      <c r="D55" s="2">
        <v>39.147762</v>
      </c>
      <c r="E55" s="17">
        <v>0.11894064440207701</v>
      </c>
      <c r="F55" s="2">
        <v>0</v>
      </c>
      <c r="G55" s="2">
        <v>0</v>
      </c>
      <c r="H55" s="2">
        <v>2.724183</v>
      </c>
      <c r="I55" s="17">
        <v>8.2767459730950493E-3</v>
      </c>
      <c r="J55" s="2">
        <v>0</v>
      </c>
      <c r="K55" s="2">
        <v>0</v>
      </c>
      <c r="L55" s="2">
        <v>329.13689699999998</v>
      </c>
    </row>
    <row r="56" spans="1:12" x14ac:dyDescent="0.3">
      <c r="A56" s="2" t="s">
        <v>65</v>
      </c>
      <c r="B56" s="2">
        <v>0.176428</v>
      </c>
      <c r="C56" s="17">
        <v>0.16488336166621653</v>
      </c>
      <c r="D56" s="2">
        <v>0.66494799999999998</v>
      </c>
      <c r="E56" s="17">
        <v>0.62143685567612472</v>
      </c>
      <c r="F56" s="2">
        <v>0.22864100000000001</v>
      </c>
      <c r="G56" s="17">
        <v>0.21367978265765872</v>
      </c>
      <c r="H56" s="2">
        <v>0</v>
      </c>
      <c r="I56" s="2">
        <v>0</v>
      </c>
      <c r="J56" s="2">
        <v>0</v>
      </c>
      <c r="K56" s="2">
        <v>0</v>
      </c>
      <c r="L56" s="2">
        <v>1.070017</v>
      </c>
    </row>
    <row r="57" spans="1:12" x14ac:dyDescent="0.3">
      <c r="A57" s="2" t="s">
        <v>47</v>
      </c>
      <c r="B57" s="2">
        <v>35.460974999999998</v>
      </c>
      <c r="C57" s="17">
        <v>0.79947191664943096</v>
      </c>
      <c r="D57" s="2">
        <v>3.0820509999999999</v>
      </c>
      <c r="E57" s="17">
        <v>6.9485207899142518E-2</v>
      </c>
      <c r="F57" s="2">
        <v>5.9700000000000003E-2</v>
      </c>
      <c r="G57" s="17">
        <v>1.3459436302575164E-3</v>
      </c>
      <c r="H57" s="2">
        <v>1.621661</v>
      </c>
      <c r="I57" s="17">
        <v>3.6560540927756013E-2</v>
      </c>
      <c r="J57" s="2">
        <v>4.1311109999999998</v>
      </c>
      <c r="K57" s="17">
        <v>9.3136390893413037E-2</v>
      </c>
      <c r="L57" s="2">
        <v>44.355497999999997</v>
      </c>
    </row>
    <row r="58" spans="1:12" x14ac:dyDescent="0.3">
      <c r="A58" s="2" t="s">
        <v>48</v>
      </c>
      <c r="B58" s="2">
        <v>93.254583999999994</v>
      </c>
      <c r="C58" s="17">
        <v>0.7584452797080673</v>
      </c>
      <c r="D58" s="2">
        <v>29.700343</v>
      </c>
      <c r="E58" s="17">
        <v>0.24155472029193267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122.954927</v>
      </c>
    </row>
    <row r="59" spans="1:12" x14ac:dyDescent="0.3">
      <c r="A59" s="2" t="s">
        <v>49</v>
      </c>
      <c r="B59" s="2">
        <v>17.032619</v>
      </c>
      <c r="C59" s="17">
        <v>1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17.032619</v>
      </c>
    </row>
    <row r="60" spans="1:12" x14ac:dyDescent="0.3">
      <c r="C60" s="19"/>
      <c r="E60" s="19"/>
      <c r="G60" s="19"/>
      <c r="I60" s="19"/>
      <c r="K60" s="19"/>
    </row>
    <row r="61" spans="1:12" x14ac:dyDescent="0.3">
      <c r="A61" s="2" t="s">
        <v>53</v>
      </c>
      <c r="B61" s="2">
        <v>6386.3560889999999</v>
      </c>
      <c r="C61" s="17">
        <v>0.76075140240942007</v>
      </c>
      <c r="D61" s="2">
        <v>1676.0946180000001</v>
      </c>
      <c r="E61" s="17">
        <v>0.19965866504228078</v>
      </c>
      <c r="F61" s="2">
        <v>10.339881</v>
      </c>
      <c r="G61" s="17">
        <v>1.2317006539997392E-3</v>
      </c>
      <c r="H61" s="2">
        <v>193.288501</v>
      </c>
      <c r="I61" s="17">
        <v>2.3024788495373327E-2</v>
      </c>
      <c r="J61" s="2">
        <v>128.72119499999999</v>
      </c>
      <c r="K61" s="17">
        <v>1.5333443398925766E-2</v>
      </c>
      <c r="L61" s="2">
        <v>8394.8002840000026</v>
      </c>
    </row>
    <row r="62" spans="1:12" x14ac:dyDescent="0.3">
      <c r="C62" s="18"/>
      <c r="E62" s="18"/>
      <c r="G62" s="18"/>
      <c r="I62" s="18"/>
      <c r="K62" s="18"/>
    </row>
    <row r="63" spans="1:12" x14ac:dyDescent="0.3">
      <c r="C63" s="18"/>
      <c r="E63" s="18"/>
      <c r="G63" s="18"/>
      <c r="I63" s="18"/>
      <c r="K63" s="18"/>
    </row>
    <row r="67" spans="1:3" hidden="1" x14ac:dyDescent="0.3"/>
    <row r="68" spans="1:3" hidden="1" x14ac:dyDescent="0.3"/>
    <row r="69" spans="1:3" hidden="1" x14ac:dyDescent="0.3"/>
    <row r="70" spans="1:3" hidden="1" x14ac:dyDescent="0.3"/>
    <row r="71" spans="1:3" hidden="1" x14ac:dyDescent="0.3"/>
    <row r="72" spans="1:3" hidden="1" x14ac:dyDescent="0.3"/>
    <row r="73" spans="1:3" hidden="1" x14ac:dyDescent="0.3"/>
    <row r="74" spans="1:3" hidden="1" x14ac:dyDescent="0.3"/>
    <row r="75" spans="1:3" hidden="1" x14ac:dyDescent="0.3"/>
    <row r="76" spans="1:3" hidden="1" x14ac:dyDescent="0.3">
      <c r="A76" s="2" t="s">
        <v>58</v>
      </c>
    </row>
    <row r="77" spans="1:3" hidden="1" x14ac:dyDescent="0.3"/>
    <row r="78" spans="1:3" hidden="1" x14ac:dyDescent="0.3">
      <c r="A78" s="2" t="s">
        <v>56</v>
      </c>
      <c r="B78" s="2" t="s">
        <v>0</v>
      </c>
      <c r="C78" s="3" t="s">
        <v>57</v>
      </c>
    </row>
    <row r="79" spans="1:3" hidden="1" x14ac:dyDescent="0.3"/>
    <row r="80" spans="1:3" hidden="1" x14ac:dyDescent="0.3">
      <c r="A80" s="2">
        <v>1</v>
      </c>
      <c r="B80" s="2">
        <v>0</v>
      </c>
      <c r="C80" s="3">
        <v>1676774</v>
      </c>
    </row>
    <row r="81" spans="1:3" hidden="1" x14ac:dyDescent="0.3">
      <c r="A81" s="2">
        <v>2</v>
      </c>
      <c r="B81" s="2" t="s">
        <v>51</v>
      </c>
      <c r="C81" s="3" t="s">
        <v>51</v>
      </c>
    </row>
    <row r="82" spans="1:3" hidden="1" x14ac:dyDescent="0.3">
      <c r="A82" s="2">
        <v>3</v>
      </c>
      <c r="B82" s="2">
        <v>0</v>
      </c>
      <c r="C82" s="3">
        <v>2810162</v>
      </c>
    </row>
    <row r="83" spans="1:3" hidden="1" x14ac:dyDescent="0.3">
      <c r="A83" s="2">
        <v>4</v>
      </c>
      <c r="B83" s="2">
        <v>0</v>
      </c>
      <c r="C83" s="3">
        <v>20980943</v>
      </c>
    </row>
    <row r="84" spans="1:3" hidden="1" x14ac:dyDescent="0.3">
      <c r="A84" s="2">
        <v>5</v>
      </c>
      <c r="B84" s="2">
        <v>340296</v>
      </c>
      <c r="C84" s="3">
        <v>545233296</v>
      </c>
    </row>
    <row r="85" spans="1:3" hidden="1" x14ac:dyDescent="0.3">
      <c r="A85" s="2">
        <v>6</v>
      </c>
      <c r="B85" s="2">
        <v>0</v>
      </c>
      <c r="C85" s="3">
        <v>46237870</v>
      </c>
    </row>
    <row r="86" spans="1:3" hidden="1" x14ac:dyDescent="0.3">
      <c r="A86" s="2">
        <v>7</v>
      </c>
      <c r="B86" s="2">
        <v>21698650</v>
      </c>
      <c r="C86" s="3">
        <v>37637132</v>
      </c>
    </row>
    <row r="87" spans="1:3" hidden="1" x14ac:dyDescent="0.3">
      <c r="A87" s="2">
        <v>8</v>
      </c>
      <c r="B87" s="2">
        <v>0</v>
      </c>
      <c r="C87" s="3">
        <v>2248959</v>
      </c>
    </row>
    <row r="88" spans="1:3" hidden="1" x14ac:dyDescent="0.3">
      <c r="A88" s="2">
        <v>9</v>
      </c>
      <c r="B88" s="2">
        <v>1600222</v>
      </c>
      <c r="C88" s="3">
        <v>1600222</v>
      </c>
    </row>
    <row r="89" spans="1:3" hidden="1" x14ac:dyDescent="0.3">
      <c r="A89" s="2">
        <v>10</v>
      </c>
      <c r="B89" s="2">
        <v>0</v>
      </c>
      <c r="C89" s="3">
        <v>88730311</v>
      </c>
    </row>
    <row r="90" spans="1:3" hidden="1" x14ac:dyDescent="0.3">
      <c r="A90" s="2">
        <v>11</v>
      </c>
      <c r="B90" s="2">
        <v>0</v>
      </c>
      <c r="C90" s="3">
        <v>1501486</v>
      </c>
    </row>
    <row r="91" spans="1:3" hidden="1" x14ac:dyDescent="0.3">
      <c r="A91" s="2">
        <v>12</v>
      </c>
      <c r="B91" s="2">
        <v>1200000</v>
      </c>
      <c r="C91" s="3">
        <v>1608084</v>
      </c>
    </row>
    <row r="92" spans="1:3" hidden="1" x14ac:dyDescent="0.3">
      <c r="A92" s="2">
        <v>13</v>
      </c>
      <c r="B92" s="2">
        <v>0</v>
      </c>
      <c r="C92" s="3">
        <v>959402</v>
      </c>
    </row>
    <row r="93" spans="1:3" hidden="1" x14ac:dyDescent="0.3">
      <c r="A93" s="2">
        <v>14</v>
      </c>
      <c r="B93" s="2">
        <v>0</v>
      </c>
      <c r="C93" s="3">
        <v>343262291</v>
      </c>
    </row>
    <row r="94" spans="1:3" hidden="1" x14ac:dyDescent="0.3">
      <c r="A94" s="2">
        <v>15</v>
      </c>
      <c r="B94" s="2">
        <v>71319623</v>
      </c>
      <c r="C94" s="3">
        <v>207211794</v>
      </c>
    </row>
    <row r="95" spans="1:3" hidden="1" x14ac:dyDescent="0.3">
      <c r="A95" s="2">
        <v>16</v>
      </c>
      <c r="B95" s="2">
        <v>0</v>
      </c>
      <c r="C95" s="3">
        <v>49619882</v>
      </c>
    </row>
    <row r="96" spans="1:3" hidden="1" x14ac:dyDescent="0.3">
      <c r="A96" s="2">
        <v>17</v>
      </c>
      <c r="B96" s="2">
        <v>12906666</v>
      </c>
      <c r="C96" s="3">
        <v>12906666</v>
      </c>
    </row>
    <row r="97" spans="1:3" hidden="1" x14ac:dyDescent="0.3">
      <c r="A97" s="2">
        <v>18</v>
      </c>
      <c r="B97" s="2">
        <v>0</v>
      </c>
      <c r="C97" s="3">
        <v>51742100</v>
      </c>
    </row>
    <row r="98" spans="1:3" hidden="1" x14ac:dyDescent="0.3">
      <c r="A98" s="2">
        <v>19</v>
      </c>
      <c r="B98" s="2">
        <v>0</v>
      </c>
      <c r="C98" s="3">
        <v>1451570</v>
      </c>
    </row>
    <row r="99" spans="1:3" hidden="1" x14ac:dyDescent="0.3">
      <c r="A99" s="2">
        <v>20</v>
      </c>
      <c r="B99" s="2">
        <v>208945</v>
      </c>
      <c r="C99" s="3">
        <v>12755506</v>
      </c>
    </row>
    <row r="100" spans="1:3" hidden="1" x14ac:dyDescent="0.3">
      <c r="A100" s="2">
        <v>21</v>
      </c>
      <c r="B100" s="2">
        <v>231350</v>
      </c>
      <c r="C100" s="3">
        <v>46898228</v>
      </c>
    </row>
    <row r="101" spans="1:3" hidden="1" x14ac:dyDescent="0.3">
      <c r="A101" s="2">
        <v>22</v>
      </c>
      <c r="B101" s="2">
        <v>3500000</v>
      </c>
      <c r="C101" s="3">
        <v>86676597</v>
      </c>
    </row>
    <row r="102" spans="1:3" hidden="1" x14ac:dyDescent="0.3">
      <c r="A102" s="2">
        <v>23</v>
      </c>
      <c r="B102" s="2">
        <v>0</v>
      </c>
      <c r="C102" s="3">
        <v>105364570</v>
      </c>
    </row>
    <row r="103" spans="1:3" hidden="1" x14ac:dyDescent="0.3">
      <c r="A103" s="2">
        <v>24</v>
      </c>
      <c r="B103" s="2">
        <v>1875000</v>
      </c>
      <c r="C103" s="3">
        <v>136581575</v>
      </c>
    </row>
    <row r="104" spans="1:3" hidden="1" x14ac:dyDescent="0.3">
      <c r="A104" s="2">
        <v>25</v>
      </c>
      <c r="B104" s="2">
        <v>0</v>
      </c>
      <c r="C104" s="3">
        <v>1339787</v>
      </c>
    </row>
    <row r="105" spans="1:3" hidden="1" x14ac:dyDescent="0.3">
      <c r="A105" s="2">
        <v>26</v>
      </c>
      <c r="B105" s="2">
        <v>6217000</v>
      </c>
      <c r="C105" s="3">
        <v>31820525</v>
      </c>
    </row>
    <row r="106" spans="1:3" hidden="1" x14ac:dyDescent="0.3">
      <c r="A106" s="2">
        <v>27</v>
      </c>
      <c r="B106" s="2">
        <v>0</v>
      </c>
      <c r="C106" s="3">
        <v>2824510</v>
      </c>
    </row>
    <row r="107" spans="1:3" hidden="1" x14ac:dyDescent="0.3">
      <c r="A107" s="2">
        <v>28</v>
      </c>
      <c r="B107" s="2">
        <v>4003797</v>
      </c>
      <c r="C107" s="3">
        <v>6461622</v>
      </c>
    </row>
    <row r="108" spans="1:3" hidden="1" x14ac:dyDescent="0.3">
      <c r="A108" s="2">
        <v>29</v>
      </c>
      <c r="B108" s="2">
        <v>11031971</v>
      </c>
      <c r="C108" s="3">
        <v>11031971</v>
      </c>
    </row>
    <row r="109" spans="1:3" hidden="1" x14ac:dyDescent="0.3">
      <c r="A109" s="2">
        <v>30</v>
      </c>
      <c r="B109" s="2">
        <v>589000</v>
      </c>
      <c r="C109" s="3">
        <v>3759492</v>
      </c>
    </row>
    <row r="110" spans="1:3" hidden="1" x14ac:dyDescent="0.3">
      <c r="A110" s="2">
        <v>31</v>
      </c>
      <c r="B110" s="2">
        <v>0</v>
      </c>
      <c r="C110" s="3">
        <v>193329433</v>
      </c>
    </row>
    <row r="111" spans="1:3" hidden="1" x14ac:dyDescent="0.3">
      <c r="A111" s="2">
        <v>32</v>
      </c>
      <c r="B111" s="2">
        <v>10776804</v>
      </c>
      <c r="C111" s="3">
        <v>13533448</v>
      </c>
    </row>
    <row r="112" spans="1:3" hidden="1" x14ac:dyDescent="0.3">
      <c r="A112" s="2">
        <v>33</v>
      </c>
      <c r="B112" s="2">
        <v>0</v>
      </c>
      <c r="C112" s="3">
        <v>739874600</v>
      </c>
    </row>
    <row r="113" spans="1:3" hidden="1" x14ac:dyDescent="0.3">
      <c r="A113" s="2">
        <v>34</v>
      </c>
      <c r="B113" s="2">
        <v>6045714</v>
      </c>
      <c r="C113" s="3">
        <v>84378750</v>
      </c>
    </row>
    <row r="114" spans="1:3" hidden="1" x14ac:dyDescent="0.3">
      <c r="A114" s="2">
        <v>35</v>
      </c>
      <c r="B114" s="2">
        <v>0</v>
      </c>
      <c r="C114" s="3">
        <v>1396514</v>
      </c>
    </row>
    <row r="115" spans="1:3" hidden="1" x14ac:dyDescent="0.3">
      <c r="A115" s="2">
        <v>36</v>
      </c>
      <c r="B115" s="2">
        <v>0</v>
      </c>
      <c r="C115" s="3">
        <v>132293283</v>
      </c>
    </row>
    <row r="116" spans="1:3" hidden="1" x14ac:dyDescent="0.3">
      <c r="A116" s="2">
        <v>37</v>
      </c>
      <c r="B116" s="2">
        <v>0</v>
      </c>
      <c r="C116" s="3">
        <v>24415808</v>
      </c>
    </row>
    <row r="117" spans="1:3" hidden="1" x14ac:dyDescent="0.3">
      <c r="A117" s="2">
        <v>38</v>
      </c>
      <c r="B117" s="2">
        <v>79182</v>
      </c>
      <c r="C117" s="3">
        <v>17369459</v>
      </c>
    </row>
    <row r="118" spans="1:3" hidden="1" x14ac:dyDescent="0.3">
      <c r="A118" s="2">
        <v>39</v>
      </c>
      <c r="B118" s="2">
        <v>2013327</v>
      </c>
      <c r="C118" s="3">
        <v>348788097</v>
      </c>
    </row>
    <row r="119" spans="1:3" hidden="1" x14ac:dyDescent="0.3">
      <c r="A119" s="2">
        <v>40</v>
      </c>
      <c r="B119" s="2">
        <v>0</v>
      </c>
      <c r="C119" s="3">
        <v>40605813</v>
      </c>
    </row>
    <row r="120" spans="1:3" hidden="1" x14ac:dyDescent="0.3">
      <c r="A120" s="2">
        <v>41</v>
      </c>
      <c r="B120" s="2">
        <v>0</v>
      </c>
      <c r="C120" s="3">
        <v>6309894</v>
      </c>
    </row>
    <row r="121" spans="1:3" hidden="1" x14ac:dyDescent="0.3">
      <c r="A121" s="2">
        <v>42</v>
      </c>
      <c r="B121" s="2">
        <v>-1</v>
      </c>
      <c r="C121" s="3">
        <v>67875894</v>
      </c>
    </row>
    <row r="122" spans="1:3" hidden="1" x14ac:dyDescent="0.3">
      <c r="A122" s="2">
        <v>43</v>
      </c>
      <c r="B122" s="2" t="s">
        <v>51</v>
      </c>
      <c r="C122" s="3" t="s">
        <v>51</v>
      </c>
    </row>
    <row r="123" spans="1:3" hidden="1" x14ac:dyDescent="0.3">
      <c r="A123" s="2">
        <v>44</v>
      </c>
      <c r="B123" s="2">
        <v>8702631</v>
      </c>
      <c r="C123" s="3">
        <v>54508967</v>
      </c>
    </row>
    <row r="124" spans="1:3" hidden="1" x14ac:dyDescent="0.3">
      <c r="A124" s="2">
        <v>45</v>
      </c>
      <c r="B124" s="2">
        <v>0</v>
      </c>
      <c r="C124" s="3">
        <v>337514705</v>
      </c>
    </row>
    <row r="125" spans="1:3" hidden="1" x14ac:dyDescent="0.3">
      <c r="A125" s="2">
        <v>46</v>
      </c>
      <c r="B125" s="2">
        <v>0</v>
      </c>
      <c r="C125" s="3">
        <v>4582599</v>
      </c>
    </row>
    <row r="126" spans="1:3" hidden="1" x14ac:dyDescent="0.3">
      <c r="A126" s="2">
        <v>47</v>
      </c>
      <c r="B126" s="2">
        <v>0</v>
      </c>
      <c r="C126" s="3">
        <v>16530001</v>
      </c>
    </row>
    <row r="127" spans="1:3" hidden="1" x14ac:dyDescent="0.3">
      <c r="A127" s="2">
        <v>48</v>
      </c>
      <c r="B127" s="2">
        <v>0</v>
      </c>
      <c r="C127" s="3">
        <v>70957715</v>
      </c>
    </row>
    <row r="128" spans="1:3" hidden="1" x14ac:dyDescent="0.3">
      <c r="A128" s="2">
        <v>49</v>
      </c>
      <c r="B128" s="2">
        <v>7800000</v>
      </c>
      <c r="C128" s="3">
        <v>121157449</v>
      </c>
    </row>
    <row r="129" spans="1:3" hidden="1" x14ac:dyDescent="0.3">
      <c r="A129" s="2">
        <v>50</v>
      </c>
      <c r="B129" s="2">
        <v>0</v>
      </c>
      <c r="C129" s="3">
        <v>19174756</v>
      </c>
    </row>
    <row r="130" spans="1:3" hidden="1" x14ac:dyDescent="0.3">
      <c r="A130" s="2">
        <v>51</v>
      </c>
      <c r="B130" s="2">
        <v>0</v>
      </c>
      <c r="C130" s="3">
        <v>72280887</v>
      </c>
    </row>
    <row r="131" spans="1:3" hidden="1" x14ac:dyDescent="0.3">
      <c r="A131" s="2">
        <v>52</v>
      </c>
      <c r="B131" s="2">
        <v>0</v>
      </c>
      <c r="C131" s="3">
        <v>160702</v>
      </c>
    </row>
    <row r="132" spans="1:3" hidden="1" x14ac:dyDescent="0.3"/>
    <row r="133" spans="1:3" hidden="1" x14ac:dyDescent="0.3">
      <c r="C133" s="3">
        <v>4229972101</v>
      </c>
    </row>
    <row r="134" spans="1:3" hidden="1" x14ac:dyDescent="0.3"/>
    <row r="135" spans="1:3" hidden="1" x14ac:dyDescent="0.3"/>
    <row r="136" spans="1:3" hidden="1" x14ac:dyDescent="0.3"/>
    <row r="137" spans="1:3" hidden="1" x14ac:dyDescent="0.3"/>
    <row r="138" spans="1:3" hidden="1" x14ac:dyDescent="0.3"/>
    <row r="139" spans="1:3" hidden="1" x14ac:dyDescent="0.3"/>
  </sheetData>
  <phoneticPr fontId="0" type="noConversion"/>
  <printOptions horizontalCentered="1" verticalCentered="1"/>
  <pageMargins left="0.25" right="0.25" top="0.75" bottom="0.75" header="0.3" footer="0.3"/>
  <pageSetup scale="95" fitToHeight="0" orientation="landscape" r:id="rId1"/>
  <headerFooter alignWithMargins="0"/>
  <rowBreaks count="1" manualBreakCount="1">
    <brk id="3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9 paste in</vt:lpstr>
      <vt:lpstr>values</vt:lpstr>
      <vt:lpstr>'Table 9 paste in'!Print_Area</vt:lpstr>
      <vt:lpstr>values!Print_Area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J. Buzzfuddle</dc:creator>
  <cp:lastModifiedBy>Heywood Buzzfuddle</cp:lastModifiedBy>
  <cp:lastPrinted>2018-09-06T20:33:51Z</cp:lastPrinted>
  <dcterms:created xsi:type="dcterms:W3CDTF">2004-02-18T19:50:08Z</dcterms:created>
  <dcterms:modified xsi:type="dcterms:W3CDTF">2018-11-02T15:57:44Z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-422453312</vt:i4>
  </property>
  <property fmtid="{D5CDD505-2E9C-101B-9397-08002B2CF9AE}" pid="3" name="_EmailSubject">
    <vt:lpwstr>If this isn't right...</vt:lpwstr>
  </property>
  <property fmtid="{D5CDD505-2E9C-101B-9397-08002B2CF9AE}" pid="4" name="_AuthorEmail">
    <vt:lpwstr>sclery@jblassoc.com</vt:lpwstr>
  </property>
  <property fmtid="{D5CDD505-2E9C-101B-9397-08002B2CF9AE}" pid="5" name="_AuthorEmailDisplayName">
    <vt:lpwstr>Sue Clery</vt:lpwstr>
  </property>
  <property fmtid="{D5CDD505-2E9C-101B-9397-08002B2CF9AE}" pid="6" name="_ReviewingToolsShownOnce">
    <vt:lpwstr/>
  </property>
</Properties>
</file>